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8C06BE1E-A73E-40E3-A481-879C47567BD4}" xr6:coauthVersionLast="45" xr6:coauthVersionMax="45" xr10:uidLastSave="{00000000-0000-0000-0000-000000000000}"/>
  <bookViews>
    <workbookView xWindow="-108" yWindow="-108" windowWidth="23256" windowHeight="12576" xr2:uid="{74BB6976-10BF-4EF5-896C-6896C050812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0" i="1" l="1"/>
  <c r="H68" i="1"/>
  <c r="H66" i="1"/>
  <c r="H65" i="1"/>
  <c r="H64" i="1"/>
  <c r="H63" i="1" l="1"/>
  <c r="H62" i="1"/>
  <c r="H40" i="1" l="1"/>
  <c r="H41" i="1" s="1"/>
  <c r="I33" i="1"/>
  <c r="I34" i="1" s="1"/>
  <c r="J33" i="1"/>
  <c r="J34" i="1" s="1"/>
  <c r="K33" i="1"/>
  <c r="K34" i="1" s="1"/>
  <c r="L33" i="1"/>
  <c r="L34" i="1" s="1"/>
  <c r="M33" i="1"/>
  <c r="M34" i="1" s="1"/>
  <c r="N33" i="1"/>
  <c r="N34" i="1" s="1"/>
  <c r="O33" i="1"/>
  <c r="O34" i="1" s="1"/>
  <c r="P33" i="1"/>
  <c r="P34" i="1" s="1"/>
  <c r="H33" i="1"/>
  <c r="H34" i="1" s="1"/>
  <c r="Q34" i="1" s="1"/>
  <c r="I40" i="1" l="1"/>
  <c r="I41" i="1" s="1"/>
  <c r="Q33" i="1"/>
  <c r="J40" i="1" l="1"/>
  <c r="K40" i="1" s="1"/>
  <c r="J41" i="1"/>
  <c r="I9" i="1"/>
  <c r="I7" i="1"/>
  <c r="I6" i="1"/>
  <c r="B5" i="1"/>
  <c r="E3" i="1" s="1"/>
  <c r="B6" i="1"/>
  <c r="E4" i="1" s="1"/>
  <c r="B7" i="1"/>
  <c r="B8" i="1"/>
  <c r="B9" i="1"/>
  <c r="B10" i="1"/>
  <c r="B11" i="1"/>
  <c r="B12" i="1"/>
  <c r="E5" i="1" s="1"/>
  <c r="B13" i="1"/>
  <c r="E6" i="1" s="1"/>
  <c r="B14" i="1"/>
  <c r="B15" i="1"/>
  <c r="B16" i="1"/>
  <c r="B17" i="1"/>
  <c r="B18" i="1"/>
  <c r="B19" i="1"/>
  <c r="B20" i="1"/>
  <c r="B21" i="1"/>
  <c r="B22" i="1"/>
  <c r="E7" i="1" s="1"/>
  <c r="B23" i="1"/>
  <c r="B24" i="1"/>
  <c r="B25" i="1"/>
  <c r="B26" i="1"/>
  <c r="E8" i="1" s="1"/>
  <c r="B27" i="1"/>
  <c r="B28" i="1"/>
  <c r="B29" i="1"/>
  <c r="E9" i="1" s="1"/>
  <c r="B30" i="1"/>
  <c r="B31" i="1"/>
  <c r="B32" i="1"/>
  <c r="B33" i="1"/>
  <c r="B34" i="1"/>
  <c r="B35" i="1"/>
  <c r="B36" i="1"/>
  <c r="B37" i="1"/>
  <c r="B38" i="1"/>
  <c r="E10" i="1" s="1"/>
  <c r="B39" i="1"/>
  <c r="E11" i="1" s="1"/>
  <c r="B40" i="1"/>
  <c r="B41" i="1"/>
  <c r="B42" i="1"/>
  <c r="B43" i="1"/>
  <c r="B44" i="1"/>
  <c r="E12" i="1" s="1"/>
  <c r="B45" i="1"/>
  <c r="B46" i="1"/>
  <c r="B47" i="1"/>
  <c r="B48" i="1"/>
  <c r="E13" i="1" s="1"/>
  <c r="B49" i="1"/>
  <c r="B50" i="1"/>
  <c r="B51" i="1"/>
  <c r="B52" i="1"/>
  <c r="B53" i="1"/>
  <c r="B54" i="1"/>
  <c r="B55" i="1"/>
  <c r="B56" i="1"/>
  <c r="B57" i="1"/>
  <c r="B58" i="1"/>
  <c r="E14" i="1" s="1"/>
  <c r="B59" i="1"/>
  <c r="B60" i="1"/>
  <c r="B61" i="1"/>
  <c r="B62" i="1"/>
  <c r="B63" i="1"/>
  <c r="B64" i="1"/>
  <c r="B65" i="1"/>
  <c r="B66" i="1"/>
  <c r="E15" i="1" s="1"/>
  <c r="B67" i="1"/>
  <c r="B68" i="1"/>
  <c r="B69" i="1"/>
  <c r="E16" i="1" s="1"/>
  <c r="B70" i="1"/>
  <c r="B71" i="1"/>
  <c r="B72" i="1"/>
  <c r="B73" i="1"/>
  <c r="B74" i="1"/>
  <c r="E17" i="1" s="1"/>
  <c r="B75" i="1"/>
  <c r="B76" i="1"/>
  <c r="E18" i="1" s="1"/>
  <c r="B77" i="1"/>
  <c r="B78" i="1"/>
  <c r="B79" i="1"/>
  <c r="B80" i="1"/>
  <c r="B81" i="1"/>
  <c r="E19" i="1" s="1"/>
  <c r="B82" i="1"/>
  <c r="B83" i="1"/>
  <c r="B84" i="1"/>
  <c r="B85" i="1"/>
  <c r="B86" i="1"/>
  <c r="B87" i="1"/>
  <c r="E20" i="1" s="1"/>
  <c r="B88" i="1"/>
  <c r="E21" i="1" s="1"/>
  <c r="B89" i="1"/>
  <c r="B90" i="1"/>
  <c r="B91" i="1"/>
  <c r="B92" i="1"/>
  <c r="E22" i="1" s="1"/>
  <c r="B93" i="1"/>
  <c r="E23" i="1" s="1"/>
  <c r="B94" i="1"/>
  <c r="B95" i="1"/>
  <c r="B96" i="1"/>
  <c r="B97" i="1"/>
  <c r="B98" i="1"/>
  <c r="B99" i="1"/>
  <c r="E24" i="1" s="1"/>
  <c r="B100" i="1"/>
  <c r="E25" i="1" s="1"/>
  <c r="B101" i="1"/>
  <c r="B102" i="1"/>
  <c r="E26" i="1" s="1"/>
  <c r="B103" i="1"/>
  <c r="B104" i="1"/>
  <c r="E27" i="1" s="1"/>
  <c r="B105" i="1"/>
  <c r="E28" i="1" s="1"/>
  <c r="B106" i="1"/>
  <c r="B107" i="1"/>
  <c r="B108" i="1"/>
  <c r="E29" i="1" s="1"/>
  <c r="B109" i="1"/>
  <c r="E30" i="1" s="1"/>
  <c r="B110" i="1"/>
  <c r="B111" i="1"/>
  <c r="B112" i="1"/>
  <c r="E31" i="1" s="1"/>
  <c r="B113" i="1"/>
  <c r="E32" i="1" s="1"/>
  <c r="B114" i="1"/>
  <c r="B115" i="1"/>
  <c r="B116" i="1"/>
  <c r="E33" i="1" s="1"/>
  <c r="B117" i="1"/>
  <c r="E34" i="1" s="1"/>
  <c r="B118" i="1"/>
  <c r="E35" i="1" s="1"/>
  <c r="B119" i="1"/>
  <c r="E36" i="1" s="1"/>
  <c r="B120" i="1"/>
  <c r="B121" i="1"/>
  <c r="B122" i="1"/>
  <c r="B123" i="1"/>
  <c r="B124" i="1"/>
  <c r="B125" i="1"/>
  <c r="E37" i="1" s="1"/>
  <c r="B126" i="1"/>
  <c r="E38" i="1" s="1"/>
  <c r="B127" i="1"/>
  <c r="B128" i="1"/>
  <c r="E39" i="1" s="1"/>
  <c r="B129" i="1"/>
  <c r="E40" i="1" s="1"/>
  <c r="B130" i="1"/>
  <c r="E41" i="1" s="1"/>
  <c r="B131" i="1"/>
  <c r="E42" i="1" s="1"/>
  <c r="B132" i="1"/>
  <c r="E43" i="1" s="1"/>
  <c r="B133" i="1"/>
  <c r="E44" i="1" s="1"/>
  <c r="B134" i="1"/>
  <c r="E45" i="1" s="1"/>
  <c r="B135" i="1"/>
  <c r="E46" i="1" s="1"/>
  <c r="B136" i="1"/>
  <c r="B137" i="1"/>
  <c r="E47" i="1" s="1"/>
  <c r="B138" i="1"/>
  <c r="E48" i="1" s="1"/>
  <c r="B139" i="1"/>
  <c r="B140" i="1"/>
  <c r="E49" i="1" s="1"/>
  <c r="B141" i="1"/>
  <c r="E50" i="1" s="1"/>
  <c r="B142" i="1"/>
  <c r="E51" i="1" s="1"/>
  <c r="B143" i="1"/>
  <c r="E52" i="1" s="1"/>
  <c r="B144" i="1"/>
  <c r="E53" i="1" s="1"/>
  <c r="B145" i="1"/>
  <c r="E54" i="1" s="1"/>
  <c r="B146" i="1"/>
  <c r="E55" i="1" s="1"/>
  <c r="B147" i="1"/>
  <c r="E56" i="1" s="1"/>
  <c r="B148" i="1"/>
  <c r="B149" i="1"/>
  <c r="E57" i="1" s="1"/>
  <c r="B150" i="1"/>
  <c r="E58" i="1" s="1"/>
  <c r="B151" i="1"/>
  <c r="E59" i="1" s="1"/>
  <c r="B152" i="1"/>
  <c r="E60" i="1" s="1"/>
  <c r="B153" i="1"/>
  <c r="B154" i="1"/>
  <c r="B155" i="1"/>
  <c r="E61" i="1" s="1"/>
  <c r="B156" i="1"/>
  <c r="E62" i="1" s="1"/>
  <c r="B157" i="1"/>
  <c r="B158" i="1"/>
  <c r="B159" i="1"/>
  <c r="E63" i="1" s="1"/>
  <c r="B160" i="1"/>
  <c r="E64" i="1" s="1"/>
  <c r="B161" i="1"/>
  <c r="E65" i="1" s="1"/>
  <c r="B162" i="1"/>
  <c r="E66" i="1" s="1"/>
  <c r="B163" i="1"/>
  <c r="E67" i="1" s="1"/>
  <c r="B164" i="1"/>
  <c r="B165" i="1"/>
  <c r="B166" i="1"/>
  <c r="B167" i="1"/>
  <c r="B168" i="1"/>
  <c r="B169" i="1"/>
  <c r="E68" i="1" s="1"/>
  <c r="B170" i="1"/>
  <c r="E69" i="1" s="1"/>
  <c r="B171" i="1"/>
  <c r="E70" i="1" s="1"/>
  <c r="B172" i="1"/>
  <c r="E71" i="1" s="1"/>
  <c r="B173" i="1"/>
  <c r="E72" i="1" s="1"/>
  <c r="B174" i="1"/>
  <c r="E73" i="1" s="1"/>
  <c r="B175" i="1"/>
  <c r="E74" i="1" s="1"/>
  <c r="B176" i="1"/>
  <c r="E75" i="1" s="1"/>
  <c r="B177" i="1"/>
  <c r="E76" i="1" s="1"/>
  <c r="B178" i="1"/>
  <c r="E77" i="1" s="1"/>
  <c r="B179" i="1"/>
  <c r="E78" i="1" s="1"/>
  <c r="B180" i="1"/>
  <c r="E79" i="1" s="1"/>
  <c r="B181" i="1"/>
  <c r="E80" i="1" s="1"/>
  <c r="B182" i="1"/>
  <c r="E81" i="1" s="1"/>
  <c r="B183" i="1"/>
  <c r="E82" i="1" s="1"/>
  <c r="B184" i="1"/>
  <c r="E83" i="1" s="1"/>
  <c r="B185" i="1"/>
  <c r="E84" i="1" s="1"/>
  <c r="B186" i="1"/>
  <c r="E85" i="1" s="1"/>
  <c r="B187" i="1"/>
  <c r="E86" i="1" s="1"/>
  <c r="B188" i="1"/>
  <c r="E87" i="1" s="1"/>
  <c r="B189" i="1"/>
  <c r="E88" i="1" s="1"/>
  <c r="B190" i="1"/>
  <c r="E89" i="1" s="1"/>
  <c r="B191" i="1"/>
  <c r="E90" i="1" s="1"/>
  <c r="B192" i="1"/>
  <c r="E91" i="1" s="1"/>
  <c r="B193" i="1"/>
  <c r="E92" i="1" s="1"/>
  <c r="B194" i="1"/>
  <c r="E93" i="1" s="1"/>
  <c r="B195" i="1"/>
  <c r="E94" i="1" s="1"/>
  <c r="B196" i="1"/>
  <c r="E95" i="1" s="1"/>
  <c r="B197" i="1"/>
  <c r="E96" i="1" s="1"/>
  <c r="B198" i="1"/>
  <c r="E97" i="1" s="1"/>
  <c r="B199" i="1"/>
  <c r="B200" i="1"/>
  <c r="B4" i="1"/>
  <c r="B3" i="1"/>
  <c r="E2" i="1" s="1"/>
  <c r="B2" i="1"/>
  <c r="B1" i="1"/>
  <c r="E1" i="1" s="1"/>
  <c r="L40" i="1" l="1"/>
  <c r="K41" i="1"/>
  <c r="E98" i="1"/>
  <c r="I8" i="1"/>
  <c r="M40" i="1" l="1"/>
  <c r="L41" i="1"/>
  <c r="J24" i="1"/>
  <c r="L24" i="1"/>
  <c r="N24" i="1"/>
  <c r="P24" i="1"/>
  <c r="I24" i="1"/>
  <c r="K24" i="1"/>
  <c r="M24" i="1"/>
  <c r="O24" i="1"/>
  <c r="I10" i="1"/>
  <c r="H24" i="1"/>
  <c r="N10" i="1"/>
  <c r="N40" i="1" l="1"/>
  <c r="M41" i="1"/>
  <c r="R10" i="1"/>
  <c r="I11" i="1"/>
  <c r="I12" i="1" s="1"/>
  <c r="O40" i="1" l="1"/>
  <c r="N41" i="1"/>
  <c r="R12" i="1"/>
  <c r="N12" i="1"/>
  <c r="N11" i="1"/>
  <c r="R11" i="1"/>
  <c r="I13" i="1"/>
  <c r="P40" i="1" l="1"/>
  <c r="P41" i="1" s="1"/>
  <c r="O41" i="1"/>
  <c r="N13" i="1"/>
  <c r="R13" i="1"/>
  <c r="I14" i="1"/>
  <c r="N14" i="1" l="1"/>
  <c r="R14" i="1"/>
  <c r="I15" i="1"/>
  <c r="N15" i="1" l="1"/>
  <c r="R15" i="1"/>
  <c r="I16" i="1"/>
  <c r="N16" i="1" l="1"/>
  <c r="R16" i="1"/>
  <c r="I17" i="1"/>
  <c r="N17" i="1" l="1"/>
  <c r="R17" i="1"/>
  <c r="I18" i="1"/>
  <c r="N18" i="1" s="1"/>
  <c r="R18" i="1" l="1"/>
</calcChain>
</file>

<file path=xl/sharedStrings.xml><?xml version="1.0" encoding="utf-8"?>
<sst xmlns="http://schemas.openxmlformats.org/spreadsheetml/2006/main" count="66" uniqueCount="61">
  <si>
    <t>Ряд 1. Крапковий варіаційний ряд</t>
  </si>
  <si>
    <t>R</t>
  </si>
  <si>
    <t>k</t>
  </si>
  <si>
    <t>h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</si>
  <si>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</si>
  <si>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</si>
  <si>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</si>
  <si>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</si>
  <si>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</si>
  <si>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</si>
  <si>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</si>
  <si>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</si>
  <si>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</si>
  <si>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</si>
  <si>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Карман</t>
  </si>
  <si>
    <t>Еще</t>
  </si>
  <si>
    <t>Частота</t>
  </si>
  <si>
    <t>155; 167,3</t>
  </si>
  <si>
    <t>167,3; 179,7</t>
  </si>
  <si>
    <t>179,7; 192</t>
  </si>
  <si>
    <t>192; 204,3</t>
  </si>
  <si>
    <t>204,3; 216,7</t>
  </si>
  <si>
    <t>216,7; 229</t>
  </si>
  <si>
    <t>229; 241,3</t>
  </si>
  <si>
    <t>241,3; 253,7</t>
  </si>
  <si>
    <t>253,7; 266</t>
  </si>
  <si>
    <t>Ci-1;Ci</t>
  </si>
  <si>
    <t>ni</t>
  </si>
  <si>
    <t>Ряд 2. Інтервальний ряд</t>
  </si>
  <si>
    <t>ni/(n*h)</t>
  </si>
  <si>
    <t>xi*</t>
  </si>
  <si>
    <t>x*1</t>
  </si>
  <si>
    <t>x*2</t>
  </si>
  <si>
    <t>x*3</t>
  </si>
  <si>
    <t>x*4</t>
  </si>
  <si>
    <t>x*5</t>
  </si>
  <si>
    <t>x*6</t>
  </si>
  <si>
    <t>x*7</t>
  </si>
  <si>
    <t>x*8</t>
  </si>
  <si>
    <t>x*9</t>
  </si>
  <si>
    <t>wi</t>
  </si>
  <si>
    <t>wi*100</t>
  </si>
  <si>
    <t>mi</t>
  </si>
  <si>
    <t>F(x)</t>
  </si>
  <si>
    <t>Ряд 4. Крапковий згрупований ряд, побудований за відносними частотами</t>
  </si>
  <si>
    <t>Ряд 5. Крапковий згрупований ряд, побудований по накопиченим частотам</t>
  </si>
  <si>
    <t>Ряд 3. Крапковий згрупований ряд</t>
  </si>
  <si>
    <t>7,5% студентів мають зріст ~ 210, 5 см</t>
  </si>
  <si>
    <t>Числові характеристики</t>
  </si>
  <si>
    <t>За вбудованими функціями</t>
  </si>
  <si>
    <t>Mo=</t>
  </si>
  <si>
    <t>Me=</t>
  </si>
  <si>
    <t>x=</t>
  </si>
  <si>
    <t>D=</t>
  </si>
  <si>
    <t>σ=</t>
  </si>
  <si>
    <t>μ₃=</t>
  </si>
  <si>
    <t>As=</t>
  </si>
  <si>
    <t>μ₄=</t>
  </si>
  <si>
    <t>Es=</t>
  </si>
  <si>
    <t xml:space="preserve">         -</t>
  </si>
  <si>
    <t xml:space="preserve">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</si>
</sst>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%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20212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Fill="1"/>
    <xf numFmtId="0" fontId="0" fillId="2" borderId="0" xfId="0" applyFont="1" applyFill="1"/>
    <xf numFmtId="164" fontId="0" fillId="2" borderId="0" xfId="0" applyNumberFormat="1" applyFont="1" applyFill="1"/>
    <xf numFmtId="0" fontId="3" fillId="0" borderId="0" xfId="0" applyFont="1"/>
    <xf numFmtId="166" fontId="3" fillId="0" borderId="0" xfId="0" applyNumberFormat="1" applyFont="1"/>
    <xf numFmtId="0" fontId="3" fillId="0" borderId="0" xfId="0" applyFont="1" applyFill="1" applyBorder="1" applyAlignment="1"/>
    <xf numFmtId="0" fontId="0" fillId="0" borderId="0" xfId="0" applyFont="1" applyFill="1"/>
    <xf numFmtId="2" fontId="0" fillId="0" borderId="0" xfId="0" applyNumberFormat="1"/>
    <xf numFmtId="167" fontId="0" fillId="0" borderId="0" xfId="0" applyNumberFormat="1"/>
    <xf numFmtId="0" fontId="0" fillId="2" borderId="0" xfId="0" applyFill="1"/>
    <xf numFmtId="0" fontId="3" fillId="0" borderId="0" xfId="0" applyFont="1" applyFill="1"/>
    <xf numFmtId="165" fontId="3" fillId="0" borderId="0" xfId="0" applyNumberFormat="1" applyFont="1"/>
    <xf numFmtId="0" fontId="3" fillId="2" borderId="0" xfId="0" applyFont="1" applyFill="1"/>
    <xf numFmtId="0" fontId="5" fillId="2" borderId="3" xfId="0" applyFont="1" applyFill="1" applyBorder="1"/>
    <xf numFmtId="0" fontId="6" fillId="2" borderId="3" xfId="0" applyFont="1" applyFill="1" applyBorder="1"/>
    <xf numFmtId="0" fontId="7" fillId="2" borderId="3" xfId="0" applyFont="1" applyFill="1" applyBorder="1"/>
    <xf numFmtId="165" fontId="0" fillId="2" borderId="0" xfId="0" applyNumberFormat="1" applyFill="1"/>
    <xf numFmtId="166" fontId="3" fillId="2" borderId="0" xfId="0" applyNumberFormat="1" applyFont="1" applyFill="1"/>
    <xf numFmtId="2" fontId="3" fillId="0" borderId="0" xfId="0" applyNumberFormat="1" applyFont="1"/>
    <xf numFmtId="167" fontId="3" fillId="0" borderId="0" xfId="1" applyNumberFormat="1" applyFont="1"/>
    <xf numFmtId="167" fontId="3" fillId="2" borderId="0" xfId="1" applyNumberFormat="1" applyFont="1" applyFill="1"/>
    <xf numFmtId="0" fontId="8" fillId="2" borderId="0" xfId="0" applyFont="1" applyFill="1"/>
    <xf numFmtId="166" fontId="8" fillId="2" borderId="0" xfId="0" applyNumberFormat="1" applyFont="1" applyFill="1"/>
    <xf numFmtId="2" fontId="8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uk-UA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Гістограма</a:t>
            </a:r>
            <a:endParaRPr lang="ru-RU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Лист1!$H$22:$P$22</c:f>
              <c:strCache>
                <c:ptCount val="9"/>
                <c:pt idx="0">
                  <c:v>155; 167,3</c:v>
                </c:pt>
                <c:pt idx="1">
                  <c:v>167,3; 179,7</c:v>
                </c:pt>
                <c:pt idx="2">
                  <c:v>179,7; 192</c:v>
                </c:pt>
                <c:pt idx="3">
                  <c:v>192; 204,3</c:v>
                </c:pt>
                <c:pt idx="4">
                  <c:v>204,3; 216,7</c:v>
                </c:pt>
                <c:pt idx="5">
                  <c:v>216,7; 229</c:v>
                </c:pt>
                <c:pt idx="6">
                  <c:v>229; 241,3</c:v>
                </c:pt>
                <c:pt idx="7">
                  <c:v>241,3; 253,7</c:v>
                </c:pt>
                <c:pt idx="8">
                  <c:v>253,7; 266</c:v>
                </c:pt>
              </c:strCache>
            </c:strRef>
          </c:cat>
          <c:val>
            <c:numRef>
              <c:f>Лист1!$H$24:$P$24</c:f>
              <c:numCache>
                <c:formatCode>0.0000</c:formatCode>
                <c:ptCount val="9"/>
                <c:pt idx="0">
                  <c:v>1.7432432432432431E-2</c:v>
                </c:pt>
                <c:pt idx="1">
                  <c:v>2.27027027027027E-2</c:v>
                </c:pt>
                <c:pt idx="2">
                  <c:v>6.8918918918918909E-3</c:v>
                </c:pt>
                <c:pt idx="3">
                  <c:v>6.8918918918918909E-3</c:v>
                </c:pt>
                <c:pt idx="4">
                  <c:v>6.0810810810810806E-3</c:v>
                </c:pt>
                <c:pt idx="5">
                  <c:v>2.4324324324324323E-3</c:v>
                </c:pt>
                <c:pt idx="6">
                  <c:v>7.7027027027027021E-3</c:v>
                </c:pt>
                <c:pt idx="7">
                  <c:v>4.8648648648648646E-3</c:v>
                </c:pt>
                <c:pt idx="8">
                  <c:v>6.0810810810810806E-3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0-44DB-BE97-10C9B9E6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8589295"/>
        <c:axId val="1319681071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Лист1!$H$24:$P$24</c:f>
              <c:numCache>
                <c:formatCode>0.0000</c:formatCode>
                <c:ptCount val="9"/>
                <c:pt idx="0">
                  <c:v>1.7432432432432431E-2</c:v>
                </c:pt>
                <c:pt idx="1">
                  <c:v>2.27027027027027E-2</c:v>
                </c:pt>
                <c:pt idx="2">
                  <c:v>6.8918918918918909E-3</c:v>
                </c:pt>
                <c:pt idx="3">
                  <c:v>6.8918918918918909E-3</c:v>
                </c:pt>
                <c:pt idx="4">
                  <c:v>6.0810810810810806E-3</c:v>
                </c:pt>
                <c:pt idx="5">
                  <c:v>2.4324324324324323E-3</c:v>
                </c:pt>
                <c:pt idx="6">
                  <c:v>7.7027027027027021E-3</c:v>
                </c:pt>
                <c:pt idx="7">
                  <c:v>4.8648648648648646E-3</c:v>
                </c:pt>
                <c:pt idx="8">
                  <c:v>6.0810810810810806E-3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0-44DB-BE97-10C9B9E6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589295"/>
        <c:axId val="1319681071"/>
      </c:lineChart>
      <c:catAx>
        <c:axId val="1508589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Зріст</a:t>
                </a:r>
                <a:r>
                  <a:rPr lang="ru-RU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студента 2 курса</a:t>
                </a:r>
                <a:endParaRPr lang="ru-RU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319681071"/>
        <c:crosses val="autoZero"/>
        <c:auto val="1"/>
        <c:lblAlgn val="ctr"/>
        <c:lblOffset val="100"/>
        <c:noMultiLvlLbl val="0"/>
      </c:catAx>
      <c:valAx>
        <c:axId val="1319681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ni/nh</a:t>
                </a:r>
                <a:endParaRPr lang="ru-RU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8589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Полігон</a:t>
            </a:r>
            <a:r>
              <a:rPr lang="ru-RU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частот</a:t>
            </a:r>
            <a:endParaRPr lang="ru-RU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Лист1!$H$28:$P$28</c:f>
              <c:numCache>
                <c:formatCode>0.0</c:formatCode>
                <c:ptCount val="9"/>
                <c:pt idx="0">
                  <c:v>161.16666666666669</c:v>
                </c:pt>
                <c:pt idx="1">
                  <c:v>173.5</c:v>
                </c:pt>
                <c:pt idx="2">
                  <c:v>185.83333333333337</c:v>
                </c:pt>
                <c:pt idx="3">
                  <c:v>198.16666666666669</c:v>
                </c:pt>
                <c:pt idx="4">
                  <c:v>210.50000000000006</c:v>
                </c:pt>
                <c:pt idx="5">
                  <c:v>222.83333333333337</c:v>
                </c:pt>
                <c:pt idx="6">
                  <c:v>235.16666666666674</c:v>
                </c:pt>
                <c:pt idx="7">
                  <c:v>247.50000000000006</c:v>
                </c:pt>
                <c:pt idx="8">
                  <c:v>259.83333333333337</c:v>
                </c:pt>
              </c:numCache>
            </c:numRef>
          </c:cat>
          <c:val>
            <c:numRef>
              <c:f>Лист1!$H$29:$P$29</c:f>
              <c:numCache>
                <c:formatCode>General</c:formatCode>
                <c:ptCount val="9"/>
                <c:pt idx="0">
                  <c:v>43</c:v>
                </c:pt>
                <c:pt idx="1">
                  <c:v>56</c:v>
                </c:pt>
                <c:pt idx="2">
                  <c:v>17</c:v>
                </c:pt>
                <c:pt idx="3">
                  <c:v>17</c:v>
                </c:pt>
                <c:pt idx="4">
                  <c:v>15</c:v>
                </c:pt>
                <c:pt idx="5">
                  <c:v>6</c:v>
                </c:pt>
                <c:pt idx="6">
                  <c:v>19</c:v>
                </c:pt>
                <c:pt idx="7">
                  <c:v>12</c:v>
                </c:pt>
                <c:pt idx="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C-4F6D-8455-C6A0D35F2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645311"/>
        <c:axId val="1252105551"/>
      </c:lineChart>
      <c:catAx>
        <c:axId val="1253645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uk-UA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Зріст</a:t>
                </a:r>
                <a:r>
                  <a:rPr lang="uk-UA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студента 2 курса, см</a:t>
                </a:r>
                <a:endParaRPr lang="ru-RU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2105551"/>
        <c:crosses val="autoZero"/>
        <c:auto val="1"/>
        <c:lblAlgn val="ctr"/>
        <c:lblOffset val="100"/>
        <c:noMultiLvlLbl val="0"/>
      </c:catAx>
      <c:valAx>
        <c:axId val="125210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ni</a:t>
                </a:r>
                <a:endParaRPr lang="ru-RU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3645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Емпірична</a:t>
            </a:r>
            <a:r>
              <a:rPr lang="ru-RU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функція розподілу</a:t>
            </a:r>
            <a:r>
              <a:rPr lang="en-US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F*(x)</a:t>
            </a:r>
            <a:endParaRPr lang="ru-RU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Лист1!$G$39:$O$39</c15:sqref>
                  </c15:fullRef>
                </c:ext>
              </c:extLst>
              <c:f>Лист1!$G$39:$O$39</c:f>
              <c:strCache>
                <c:ptCount val="9"/>
                <c:pt idx="0">
                  <c:v>xi*</c:v>
                </c:pt>
                <c:pt idx="1">
                  <c:v>161,2</c:v>
                </c:pt>
                <c:pt idx="2">
                  <c:v>173,5</c:v>
                </c:pt>
                <c:pt idx="3">
                  <c:v>185,8</c:v>
                </c:pt>
                <c:pt idx="4">
                  <c:v>198,2</c:v>
                </c:pt>
                <c:pt idx="5">
                  <c:v>210,5</c:v>
                </c:pt>
                <c:pt idx="6">
                  <c:v>222,8</c:v>
                </c:pt>
                <c:pt idx="7">
                  <c:v>235,2</c:v>
                </c:pt>
                <c:pt idx="8">
                  <c:v>247,5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Лист1!$G$41:$P$41</c15:sqref>
                  </c15:fullRef>
                </c:ext>
              </c:extLst>
              <c:f>Лист1!$G$41:$O$41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0.215</c:v>
                </c:pt>
                <c:pt idx="2">
                  <c:v>0.495</c:v>
                </c:pt>
                <c:pt idx="3">
                  <c:v>0.57999999999999996</c:v>
                </c:pt>
                <c:pt idx="4">
                  <c:v>0.66500000000000004</c:v>
                </c:pt>
                <c:pt idx="5">
                  <c:v>0.74</c:v>
                </c:pt>
                <c:pt idx="6">
                  <c:v>0.77</c:v>
                </c:pt>
                <c:pt idx="7">
                  <c:v>0.86499999999999999</c:v>
                </c:pt>
                <c:pt idx="8">
                  <c:v>0.92500000000000004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0-4012-8DFE-31C38C6A8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26085167"/>
        <c:axId val="1396741263"/>
      </c:barChart>
      <c:catAx>
        <c:axId val="1526085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uk-UA">
                    <a:solidFill>
                      <a:schemeClr val="tx1"/>
                    </a:solidFill>
                  </a:rPr>
                  <a:t>Зріст</a:t>
                </a:r>
                <a:r>
                  <a:rPr lang="uk-UA" baseline="0">
                    <a:solidFill>
                      <a:schemeClr val="tx1"/>
                    </a:solidFill>
                  </a:rPr>
                  <a:t> студента 2 курса, см</a:t>
                </a:r>
                <a:endParaRPr lang="ru-RU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6741263"/>
        <c:crosses val="autoZero"/>
        <c:auto val="1"/>
        <c:lblAlgn val="ctr"/>
        <c:lblOffset val="100"/>
        <c:noMultiLvlLbl val="0"/>
      </c:catAx>
      <c:valAx>
        <c:axId val="139674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F*(x)</a:t>
                </a:r>
                <a:endParaRPr lang="ru-RU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2608516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19</xdr:row>
      <xdr:rowOff>179070</xdr:rowOff>
    </xdr:from>
    <xdr:to>
      <xdr:col>25</xdr:col>
      <xdr:colOff>259080</xdr:colOff>
      <xdr:row>35</xdr:row>
      <xdr:rowOff>7620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B6326C7B-10A0-4ABF-A75A-238CB120B2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103</xdr:col>
      <xdr:colOff>601980</xdr:colOff>
      <xdr:row>2</xdr:row>
      <xdr:rowOff>7620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AC47E76D-30B8-4558-97DE-67EBC064A655}"/>
            </a:ext>
          </a:extLst>
        </xdr:cNvPr>
        <xdr:cNvCxnSpPr/>
      </xdr:nvCxnSpPr>
      <xdr:spPr>
        <a:xfrm>
          <a:off x="4267200" y="365760"/>
          <a:ext cx="59123580" cy="7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7620</xdr:rowOff>
    </xdr:from>
    <xdr:to>
      <xdr:col>7</xdr:col>
      <xdr:colOff>0</xdr:colOff>
      <xdr:row>3</xdr:row>
      <xdr:rowOff>175260</xdr:rowOff>
    </xdr:to>
    <xdr:cxnSp macro="">
      <xdr:nvCxnSpPr>
        <xdr:cNvPr id="18" name="Прямая соединительная линия 17">
          <a:extLst>
            <a:ext uri="{FF2B5EF4-FFF2-40B4-BE49-F238E27FC236}">
              <a16:creationId xmlns:a16="http://schemas.microsoft.com/office/drawing/2014/main" id="{1AEC2879-B6C1-4AD8-A1A6-03D31F3176E0}"/>
            </a:ext>
          </a:extLst>
        </xdr:cNvPr>
        <xdr:cNvCxnSpPr/>
      </xdr:nvCxnSpPr>
      <xdr:spPr>
        <a:xfrm>
          <a:off x="4267200" y="373380"/>
          <a:ext cx="0" cy="3505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4</xdr:row>
      <xdr:rowOff>0</xdr:rowOff>
    </xdr:from>
    <xdr:to>
      <xdr:col>103</xdr:col>
      <xdr:colOff>7620</xdr:colOff>
      <xdr:row>4</xdr:row>
      <xdr:rowOff>7620</xdr:rowOff>
    </xdr:to>
    <xdr:cxnSp macro="">
      <xdr:nvCxnSpPr>
        <xdr:cNvPr id="21" name="Прямая соединительная линия 20">
          <a:extLst>
            <a:ext uri="{FF2B5EF4-FFF2-40B4-BE49-F238E27FC236}">
              <a16:creationId xmlns:a16="http://schemas.microsoft.com/office/drawing/2014/main" id="{9D1A69D2-D150-40D4-A4F1-0E3055C7160F}"/>
            </a:ext>
          </a:extLst>
        </xdr:cNvPr>
        <xdr:cNvCxnSpPr/>
      </xdr:nvCxnSpPr>
      <xdr:spPr>
        <a:xfrm>
          <a:off x="4274820" y="731520"/>
          <a:ext cx="58658760" cy="7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0</xdr:rowOff>
    </xdr:from>
    <xdr:to>
      <xdr:col>16</xdr:col>
      <xdr:colOff>0</xdr:colOff>
      <xdr:row>21</xdr:row>
      <xdr:rowOff>0</xdr:rowOff>
    </xdr:to>
    <xdr:cxnSp macro="">
      <xdr:nvCxnSpPr>
        <xdr:cNvPr id="37" name="Прямая соединительная линия 36">
          <a:extLst>
            <a:ext uri="{FF2B5EF4-FFF2-40B4-BE49-F238E27FC236}">
              <a16:creationId xmlns:a16="http://schemas.microsoft.com/office/drawing/2014/main" id="{5A19E7F2-B8E9-419D-BDF8-7CE6FD726C89}"/>
            </a:ext>
          </a:extLst>
        </xdr:cNvPr>
        <xdr:cNvCxnSpPr/>
      </xdr:nvCxnSpPr>
      <xdr:spPr>
        <a:xfrm>
          <a:off x="3657600" y="3855720"/>
          <a:ext cx="6096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7620</xdr:rowOff>
    </xdr:from>
    <xdr:to>
      <xdr:col>6</xdr:col>
      <xdr:colOff>0</xdr:colOff>
      <xdr:row>24</xdr:row>
      <xdr:rowOff>7620</xdr:rowOff>
    </xdr:to>
    <xdr:cxnSp macro="">
      <xdr:nvCxnSpPr>
        <xdr:cNvPr id="40" name="Прямая соединительная линия 39">
          <a:extLst>
            <a:ext uri="{FF2B5EF4-FFF2-40B4-BE49-F238E27FC236}">
              <a16:creationId xmlns:a16="http://schemas.microsoft.com/office/drawing/2014/main" id="{3EA548B2-8DB9-4467-B860-C506BB2EE862}"/>
            </a:ext>
          </a:extLst>
        </xdr:cNvPr>
        <xdr:cNvCxnSpPr/>
      </xdr:nvCxnSpPr>
      <xdr:spPr>
        <a:xfrm>
          <a:off x="3657600" y="3863340"/>
          <a:ext cx="0" cy="54864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7620</xdr:rowOff>
    </xdr:from>
    <xdr:to>
      <xdr:col>16</xdr:col>
      <xdr:colOff>7620</xdr:colOff>
      <xdr:row>24</xdr:row>
      <xdr:rowOff>7620</xdr:rowOff>
    </xdr:to>
    <xdr:cxnSp macro="">
      <xdr:nvCxnSpPr>
        <xdr:cNvPr id="43" name="Прямая соединительная линия 42">
          <a:extLst>
            <a:ext uri="{FF2B5EF4-FFF2-40B4-BE49-F238E27FC236}">
              <a16:creationId xmlns:a16="http://schemas.microsoft.com/office/drawing/2014/main" id="{4C00B6A4-2DC5-4724-9179-3E5AAAC79D21}"/>
            </a:ext>
          </a:extLst>
        </xdr:cNvPr>
        <xdr:cNvCxnSpPr/>
      </xdr:nvCxnSpPr>
      <xdr:spPr>
        <a:xfrm>
          <a:off x="3657600" y="4411980"/>
          <a:ext cx="610362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0</xdr:rowOff>
    </xdr:from>
    <xdr:to>
      <xdr:col>16</xdr:col>
      <xdr:colOff>0</xdr:colOff>
      <xdr:row>22</xdr:row>
      <xdr:rowOff>0</xdr:rowOff>
    </xdr:to>
    <xdr:cxnSp macro="">
      <xdr:nvCxnSpPr>
        <xdr:cNvPr id="46" name="Прямая соединительная линия 45">
          <a:extLst>
            <a:ext uri="{FF2B5EF4-FFF2-40B4-BE49-F238E27FC236}">
              <a16:creationId xmlns:a16="http://schemas.microsoft.com/office/drawing/2014/main" id="{7A3FA253-6363-4109-9F0D-963640EBF4B1}"/>
            </a:ext>
          </a:extLst>
        </xdr:cNvPr>
        <xdr:cNvCxnSpPr/>
      </xdr:nvCxnSpPr>
      <xdr:spPr>
        <a:xfrm>
          <a:off x="3657600" y="4038600"/>
          <a:ext cx="6096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601980</xdr:colOff>
      <xdr:row>23</xdr:row>
      <xdr:rowOff>0</xdr:rowOff>
    </xdr:from>
    <xdr:to>
      <xdr:col>16</xdr:col>
      <xdr:colOff>0</xdr:colOff>
      <xdr:row>23</xdr:row>
      <xdr:rowOff>0</xdr:rowOff>
    </xdr:to>
    <xdr:cxnSp macro="">
      <xdr:nvCxnSpPr>
        <xdr:cNvPr id="48" name="Прямая соединительная линия 47">
          <a:extLst>
            <a:ext uri="{FF2B5EF4-FFF2-40B4-BE49-F238E27FC236}">
              <a16:creationId xmlns:a16="http://schemas.microsoft.com/office/drawing/2014/main" id="{767BA4FF-5B17-444D-9081-8DE3F257C38F}"/>
            </a:ext>
          </a:extLst>
        </xdr:cNvPr>
        <xdr:cNvCxnSpPr/>
      </xdr:nvCxnSpPr>
      <xdr:spPr>
        <a:xfrm>
          <a:off x="3649980" y="4221480"/>
          <a:ext cx="610362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601980</xdr:colOff>
      <xdr:row>21</xdr:row>
      <xdr:rowOff>7620</xdr:rowOff>
    </xdr:from>
    <xdr:to>
      <xdr:col>6</xdr:col>
      <xdr:colOff>601980</xdr:colOff>
      <xdr:row>24</xdr:row>
      <xdr:rowOff>0</xdr:rowOff>
    </xdr:to>
    <xdr:cxnSp macro="">
      <xdr:nvCxnSpPr>
        <xdr:cNvPr id="50" name="Прямая соединительная линия 49">
          <a:extLst>
            <a:ext uri="{FF2B5EF4-FFF2-40B4-BE49-F238E27FC236}">
              <a16:creationId xmlns:a16="http://schemas.microsoft.com/office/drawing/2014/main" id="{8BCEE43F-DC48-4F01-BDE2-DB5075ABA7BC}"/>
            </a:ext>
          </a:extLst>
        </xdr:cNvPr>
        <xdr:cNvCxnSpPr/>
      </xdr:nvCxnSpPr>
      <xdr:spPr>
        <a:xfrm>
          <a:off x="4259580" y="3863340"/>
          <a:ext cx="0" cy="5410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601980</xdr:colOff>
      <xdr:row>21</xdr:row>
      <xdr:rowOff>7620</xdr:rowOff>
    </xdr:from>
    <xdr:to>
      <xdr:col>7</xdr:col>
      <xdr:colOff>601980</xdr:colOff>
      <xdr:row>24</xdr:row>
      <xdr:rowOff>7620</xdr:rowOff>
    </xdr:to>
    <xdr:cxnSp macro="">
      <xdr:nvCxnSpPr>
        <xdr:cNvPr id="53" name="Прямая соединительная линия 52">
          <a:extLst>
            <a:ext uri="{FF2B5EF4-FFF2-40B4-BE49-F238E27FC236}">
              <a16:creationId xmlns:a16="http://schemas.microsoft.com/office/drawing/2014/main" id="{50795CC1-703A-41FA-89D5-FCA554D2FA1E}"/>
            </a:ext>
          </a:extLst>
        </xdr:cNvPr>
        <xdr:cNvCxnSpPr/>
      </xdr:nvCxnSpPr>
      <xdr:spPr>
        <a:xfrm>
          <a:off x="4869180" y="3863340"/>
          <a:ext cx="0" cy="54864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0</xdr:colOff>
      <xdr:row>24</xdr:row>
      <xdr:rowOff>7620</xdr:rowOff>
    </xdr:to>
    <xdr:cxnSp macro="">
      <xdr:nvCxnSpPr>
        <xdr:cNvPr id="56" name="Прямая соединительная линия 55">
          <a:extLst>
            <a:ext uri="{FF2B5EF4-FFF2-40B4-BE49-F238E27FC236}">
              <a16:creationId xmlns:a16="http://schemas.microsoft.com/office/drawing/2014/main" id="{7662C712-D5EB-4825-8159-CEFDE5DE8D80}"/>
            </a:ext>
          </a:extLst>
        </xdr:cNvPr>
        <xdr:cNvCxnSpPr/>
      </xdr:nvCxnSpPr>
      <xdr:spPr>
        <a:xfrm>
          <a:off x="9753600" y="3855720"/>
          <a:ext cx="0" cy="5562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24</xdr:row>
      <xdr:rowOff>22860</xdr:rowOff>
    </xdr:to>
    <xdr:cxnSp macro="">
      <xdr:nvCxnSpPr>
        <xdr:cNvPr id="58" name="Прямая соединительная линия 57">
          <a:extLst>
            <a:ext uri="{FF2B5EF4-FFF2-40B4-BE49-F238E27FC236}">
              <a16:creationId xmlns:a16="http://schemas.microsoft.com/office/drawing/2014/main" id="{C23D902E-B658-4353-B3AA-40C3FD4EF592}"/>
            </a:ext>
          </a:extLst>
        </xdr:cNvPr>
        <xdr:cNvCxnSpPr/>
      </xdr:nvCxnSpPr>
      <xdr:spPr>
        <a:xfrm>
          <a:off x="5486400" y="3855720"/>
          <a:ext cx="0" cy="57150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0</xdr:rowOff>
    </xdr:from>
    <xdr:to>
      <xdr:col>10</xdr:col>
      <xdr:colOff>0</xdr:colOff>
      <xdr:row>24</xdr:row>
      <xdr:rowOff>7620</xdr:rowOff>
    </xdr:to>
    <xdr:cxnSp macro="">
      <xdr:nvCxnSpPr>
        <xdr:cNvPr id="61" name="Прямая соединительная линия 60">
          <a:extLst>
            <a:ext uri="{FF2B5EF4-FFF2-40B4-BE49-F238E27FC236}">
              <a16:creationId xmlns:a16="http://schemas.microsoft.com/office/drawing/2014/main" id="{9E9AD93F-D4D5-44CA-AB4E-A63DFBB0C1FC}"/>
            </a:ext>
          </a:extLst>
        </xdr:cNvPr>
        <xdr:cNvCxnSpPr/>
      </xdr:nvCxnSpPr>
      <xdr:spPr>
        <a:xfrm>
          <a:off x="6096000" y="3855720"/>
          <a:ext cx="0" cy="5562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24</xdr:row>
      <xdr:rowOff>15240</xdr:rowOff>
    </xdr:to>
    <xdr:cxnSp macro="">
      <xdr:nvCxnSpPr>
        <xdr:cNvPr id="70" name="Прямая соединительная линия 69">
          <a:extLst>
            <a:ext uri="{FF2B5EF4-FFF2-40B4-BE49-F238E27FC236}">
              <a16:creationId xmlns:a16="http://schemas.microsoft.com/office/drawing/2014/main" id="{11A72E23-8736-473F-9CC7-6E3651855BED}"/>
            </a:ext>
          </a:extLst>
        </xdr:cNvPr>
        <xdr:cNvCxnSpPr/>
      </xdr:nvCxnSpPr>
      <xdr:spPr>
        <a:xfrm>
          <a:off x="6705600" y="3855720"/>
          <a:ext cx="0" cy="56388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24</xdr:row>
      <xdr:rowOff>7620</xdr:rowOff>
    </xdr:to>
    <xdr:cxnSp macro="">
      <xdr:nvCxnSpPr>
        <xdr:cNvPr id="72" name="Прямая соединительная линия 71">
          <a:extLst>
            <a:ext uri="{FF2B5EF4-FFF2-40B4-BE49-F238E27FC236}">
              <a16:creationId xmlns:a16="http://schemas.microsoft.com/office/drawing/2014/main" id="{4E2E32AA-61E9-4520-9AE4-ADA1D1D3608B}"/>
            </a:ext>
          </a:extLst>
        </xdr:cNvPr>
        <xdr:cNvCxnSpPr/>
      </xdr:nvCxnSpPr>
      <xdr:spPr>
        <a:xfrm>
          <a:off x="7315200" y="3855720"/>
          <a:ext cx="0" cy="5562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</xdr:row>
      <xdr:rowOff>7620</xdr:rowOff>
    </xdr:from>
    <xdr:to>
      <xdr:col>13</xdr:col>
      <xdr:colOff>0</xdr:colOff>
      <xdr:row>24</xdr:row>
      <xdr:rowOff>15240</xdr:rowOff>
    </xdr:to>
    <xdr:cxnSp macro="">
      <xdr:nvCxnSpPr>
        <xdr:cNvPr id="80" name="Прямая соединительная линия 79">
          <a:extLst>
            <a:ext uri="{FF2B5EF4-FFF2-40B4-BE49-F238E27FC236}">
              <a16:creationId xmlns:a16="http://schemas.microsoft.com/office/drawing/2014/main" id="{82B9F0A5-B422-43F4-B0C5-D4F59ACA4780}"/>
            </a:ext>
          </a:extLst>
        </xdr:cNvPr>
        <xdr:cNvCxnSpPr/>
      </xdr:nvCxnSpPr>
      <xdr:spPr>
        <a:xfrm>
          <a:off x="7924800" y="3863340"/>
          <a:ext cx="0" cy="5562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21</xdr:row>
      <xdr:rowOff>7620</xdr:rowOff>
    </xdr:from>
    <xdr:to>
      <xdr:col>15</xdr:col>
      <xdr:colOff>7620</xdr:colOff>
      <xdr:row>24</xdr:row>
      <xdr:rowOff>0</xdr:rowOff>
    </xdr:to>
    <xdr:cxnSp macro="">
      <xdr:nvCxnSpPr>
        <xdr:cNvPr id="84" name="Прямая соединительная линия 83">
          <a:extLst>
            <a:ext uri="{FF2B5EF4-FFF2-40B4-BE49-F238E27FC236}">
              <a16:creationId xmlns:a16="http://schemas.microsoft.com/office/drawing/2014/main" id="{C0878DAB-431A-4860-83F2-93BA57E84693}"/>
            </a:ext>
          </a:extLst>
        </xdr:cNvPr>
        <xdr:cNvCxnSpPr/>
      </xdr:nvCxnSpPr>
      <xdr:spPr>
        <a:xfrm>
          <a:off x="9144000" y="3863340"/>
          <a:ext cx="7620" cy="5410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21</xdr:row>
      <xdr:rowOff>0</xdr:rowOff>
    </xdr:from>
    <xdr:to>
      <xdr:col>14</xdr:col>
      <xdr:colOff>0</xdr:colOff>
      <xdr:row>24</xdr:row>
      <xdr:rowOff>15240</xdr:rowOff>
    </xdr:to>
    <xdr:cxnSp macro="">
      <xdr:nvCxnSpPr>
        <xdr:cNvPr id="86" name="Прямая соединительная линия 85">
          <a:extLst>
            <a:ext uri="{FF2B5EF4-FFF2-40B4-BE49-F238E27FC236}">
              <a16:creationId xmlns:a16="http://schemas.microsoft.com/office/drawing/2014/main" id="{6E7EBFCB-731D-4E56-BDA0-3EA1E6E5045C}"/>
            </a:ext>
          </a:extLst>
        </xdr:cNvPr>
        <xdr:cNvCxnSpPr/>
      </xdr:nvCxnSpPr>
      <xdr:spPr>
        <a:xfrm>
          <a:off x="8534400" y="3855720"/>
          <a:ext cx="0" cy="56388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35</xdr:row>
      <xdr:rowOff>19050</xdr:rowOff>
    </xdr:from>
    <xdr:to>
      <xdr:col>24</xdr:col>
      <xdr:colOff>419100</xdr:colOff>
      <xdr:row>50</xdr:row>
      <xdr:rowOff>19050</xdr:rowOff>
    </xdr:to>
    <xdr:graphicFrame macro="">
      <xdr:nvGraphicFramePr>
        <xdr:cNvPr id="97" name="Диаграмма 96">
          <a:extLst>
            <a:ext uri="{FF2B5EF4-FFF2-40B4-BE49-F238E27FC236}">
              <a16:creationId xmlns:a16="http://schemas.microsoft.com/office/drawing/2014/main" id="{FC1BC467-3380-4264-961F-6DA1A1282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16</xdr:col>
      <xdr:colOff>7620</xdr:colOff>
      <xdr:row>27</xdr:row>
      <xdr:rowOff>0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F9574AD7-5DE0-4AC0-A063-79467BAF98BF}"/>
            </a:ext>
          </a:extLst>
        </xdr:cNvPr>
        <xdr:cNvCxnSpPr/>
      </xdr:nvCxnSpPr>
      <xdr:spPr>
        <a:xfrm>
          <a:off x="3657600" y="4953000"/>
          <a:ext cx="624078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6</xdr:col>
      <xdr:colOff>7620</xdr:colOff>
      <xdr:row>29</xdr:row>
      <xdr:rowOff>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58067834-63F1-47C9-9E87-E8C9BB94E87E}"/>
            </a:ext>
          </a:extLst>
        </xdr:cNvPr>
        <xdr:cNvCxnSpPr/>
      </xdr:nvCxnSpPr>
      <xdr:spPr>
        <a:xfrm>
          <a:off x="3665220" y="4960620"/>
          <a:ext cx="0" cy="35814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0</xdr:rowOff>
    </xdr:from>
    <xdr:to>
      <xdr:col>16</xdr:col>
      <xdr:colOff>7620</xdr:colOff>
      <xdr:row>29</xdr:row>
      <xdr:rowOff>0</xdr:rowOff>
    </xdr:to>
    <xdr:cxnSp macro="">
      <xdr:nvCxnSpPr>
        <xdr:cNvPr id="12" name="Прямая соединительная линия 11">
          <a:extLst>
            <a:ext uri="{FF2B5EF4-FFF2-40B4-BE49-F238E27FC236}">
              <a16:creationId xmlns:a16="http://schemas.microsoft.com/office/drawing/2014/main" id="{D1CEC684-3083-4241-AD67-A51617B4B504}"/>
            </a:ext>
          </a:extLst>
        </xdr:cNvPr>
        <xdr:cNvCxnSpPr/>
      </xdr:nvCxnSpPr>
      <xdr:spPr>
        <a:xfrm>
          <a:off x="3665220" y="5318760"/>
          <a:ext cx="623316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7620</xdr:colOff>
      <xdr:row>29</xdr:row>
      <xdr:rowOff>7620</xdr:rowOff>
    </xdr:to>
    <xdr:cxnSp macro="">
      <xdr:nvCxnSpPr>
        <xdr:cNvPr id="19" name="Прямая соединительная линия 18">
          <a:extLst>
            <a:ext uri="{FF2B5EF4-FFF2-40B4-BE49-F238E27FC236}">
              <a16:creationId xmlns:a16="http://schemas.microsoft.com/office/drawing/2014/main" id="{29011D27-321F-4D88-BC5E-BBDB812D9777}"/>
            </a:ext>
          </a:extLst>
        </xdr:cNvPr>
        <xdr:cNvCxnSpPr/>
      </xdr:nvCxnSpPr>
      <xdr:spPr>
        <a:xfrm flipH="1">
          <a:off x="4267200" y="4953000"/>
          <a:ext cx="7620" cy="37338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26</xdr:row>
      <xdr:rowOff>175260</xdr:rowOff>
    </xdr:from>
    <xdr:to>
      <xdr:col>8</xdr:col>
      <xdr:colOff>0</xdr:colOff>
      <xdr:row>29</xdr:row>
      <xdr:rowOff>15240</xdr:rowOff>
    </xdr:to>
    <xdr:cxnSp macro="">
      <xdr:nvCxnSpPr>
        <xdr:cNvPr id="22" name="Прямая соединительная линия 21">
          <a:extLst>
            <a:ext uri="{FF2B5EF4-FFF2-40B4-BE49-F238E27FC236}">
              <a16:creationId xmlns:a16="http://schemas.microsoft.com/office/drawing/2014/main" id="{385BB841-C410-46CB-BAB5-70ACA46F24A3}"/>
            </a:ext>
          </a:extLst>
        </xdr:cNvPr>
        <xdr:cNvCxnSpPr/>
      </xdr:nvCxnSpPr>
      <xdr:spPr>
        <a:xfrm>
          <a:off x="4884420" y="4945380"/>
          <a:ext cx="0" cy="388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28</xdr:row>
      <xdr:rowOff>0</xdr:rowOff>
    </xdr:from>
    <xdr:to>
      <xdr:col>16</xdr:col>
      <xdr:colOff>7620</xdr:colOff>
      <xdr:row>28</xdr:row>
      <xdr:rowOff>7620</xdr:rowOff>
    </xdr:to>
    <xdr:cxnSp macro="">
      <xdr:nvCxnSpPr>
        <xdr:cNvPr id="33" name="Прямая соединительная линия 32">
          <a:extLst>
            <a:ext uri="{FF2B5EF4-FFF2-40B4-BE49-F238E27FC236}">
              <a16:creationId xmlns:a16="http://schemas.microsoft.com/office/drawing/2014/main" id="{D1BFB90A-E785-433A-BEFA-C7FF9665D395}"/>
            </a:ext>
          </a:extLst>
        </xdr:cNvPr>
        <xdr:cNvCxnSpPr/>
      </xdr:nvCxnSpPr>
      <xdr:spPr>
        <a:xfrm>
          <a:off x="3672840" y="5135880"/>
          <a:ext cx="6225540" cy="7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7620</xdr:colOff>
      <xdr:row>27</xdr:row>
      <xdr:rowOff>0</xdr:rowOff>
    </xdr:from>
    <xdr:to>
      <xdr:col>16</xdr:col>
      <xdr:colOff>7620</xdr:colOff>
      <xdr:row>29</xdr:row>
      <xdr:rowOff>0</xdr:rowOff>
    </xdr:to>
    <xdr:cxnSp macro="">
      <xdr:nvCxnSpPr>
        <xdr:cNvPr id="35" name="Прямая соединительная линия 34">
          <a:extLst>
            <a:ext uri="{FF2B5EF4-FFF2-40B4-BE49-F238E27FC236}">
              <a16:creationId xmlns:a16="http://schemas.microsoft.com/office/drawing/2014/main" id="{22155B2A-8A72-460F-AF0F-0B3501FACD7C}"/>
            </a:ext>
          </a:extLst>
        </xdr:cNvPr>
        <xdr:cNvCxnSpPr/>
      </xdr:nvCxnSpPr>
      <xdr:spPr>
        <a:xfrm>
          <a:off x="9898380" y="4953000"/>
          <a:ext cx="0" cy="3657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7620</xdr:rowOff>
    </xdr:from>
    <xdr:to>
      <xdr:col>9</xdr:col>
      <xdr:colOff>0</xdr:colOff>
      <xdr:row>29</xdr:row>
      <xdr:rowOff>7620</xdr:rowOff>
    </xdr:to>
    <xdr:cxnSp macro="">
      <xdr:nvCxnSpPr>
        <xdr:cNvPr id="38" name="Прямая соединительная линия 37">
          <a:extLst>
            <a:ext uri="{FF2B5EF4-FFF2-40B4-BE49-F238E27FC236}">
              <a16:creationId xmlns:a16="http://schemas.microsoft.com/office/drawing/2014/main" id="{AABB1455-A5C1-4B92-815D-08989E96301E}"/>
            </a:ext>
          </a:extLst>
        </xdr:cNvPr>
        <xdr:cNvCxnSpPr/>
      </xdr:nvCxnSpPr>
      <xdr:spPr>
        <a:xfrm>
          <a:off x="5494020" y="4960620"/>
          <a:ext cx="0" cy="3657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7620</xdr:colOff>
      <xdr:row>29</xdr:row>
      <xdr:rowOff>0</xdr:rowOff>
    </xdr:to>
    <xdr:cxnSp macro="">
      <xdr:nvCxnSpPr>
        <xdr:cNvPr id="41" name="Прямая соединительная линия 40">
          <a:extLst>
            <a:ext uri="{FF2B5EF4-FFF2-40B4-BE49-F238E27FC236}">
              <a16:creationId xmlns:a16="http://schemas.microsoft.com/office/drawing/2014/main" id="{31746011-0C1F-4593-815E-738D5502F3B8}"/>
            </a:ext>
          </a:extLst>
        </xdr:cNvPr>
        <xdr:cNvCxnSpPr/>
      </xdr:nvCxnSpPr>
      <xdr:spPr>
        <a:xfrm flipH="1">
          <a:off x="6103620" y="4953000"/>
          <a:ext cx="7620" cy="36576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7620</xdr:colOff>
      <xdr:row>29</xdr:row>
      <xdr:rowOff>7620</xdr:rowOff>
    </xdr:to>
    <xdr:cxnSp macro="">
      <xdr:nvCxnSpPr>
        <xdr:cNvPr id="44" name="Прямая соединительная линия 43">
          <a:extLst>
            <a:ext uri="{FF2B5EF4-FFF2-40B4-BE49-F238E27FC236}">
              <a16:creationId xmlns:a16="http://schemas.microsoft.com/office/drawing/2014/main" id="{35EE1605-5321-41F2-8C24-533C5AF030FC}"/>
            </a:ext>
          </a:extLst>
        </xdr:cNvPr>
        <xdr:cNvCxnSpPr/>
      </xdr:nvCxnSpPr>
      <xdr:spPr>
        <a:xfrm flipH="1">
          <a:off x="6713220" y="4953000"/>
          <a:ext cx="7620" cy="37338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175260</xdr:rowOff>
    </xdr:from>
    <xdr:to>
      <xdr:col>12</xdr:col>
      <xdr:colOff>0</xdr:colOff>
      <xdr:row>29</xdr:row>
      <xdr:rowOff>7620</xdr:rowOff>
    </xdr:to>
    <xdr:cxnSp macro="">
      <xdr:nvCxnSpPr>
        <xdr:cNvPr id="51" name="Прямая соединительная линия 50">
          <a:extLst>
            <a:ext uri="{FF2B5EF4-FFF2-40B4-BE49-F238E27FC236}">
              <a16:creationId xmlns:a16="http://schemas.microsoft.com/office/drawing/2014/main" id="{AED9AAC2-B2E9-4421-BFA0-CCE602BBD50E}"/>
            </a:ext>
          </a:extLst>
        </xdr:cNvPr>
        <xdr:cNvCxnSpPr/>
      </xdr:nvCxnSpPr>
      <xdr:spPr>
        <a:xfrm>
          <a:off x="7322820" y="4945380"/>
          <a:ext cx="0" cy="38100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6</xdr:col>
      <xdr:colOff>7620</xdr:colOff>
      <xdr:row>34</xdr:row>
      <xdr:rowOff>0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B9118D22-3DE9-4FCE-9A8E-2CA6D61340DA}"/>
            </a:ext>
          </a:extLst>
        </xdr:cNvPr>
        <xdr:cNvCxnSpPr/>
      </xdr:nvCxnSpPr>
      <xdr:spPr>
        <a:xfrm>
          <a:off x="3657600" y="5684520"/>
          <a:ext cx="762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16</xdr:col>
      <xdr:colOff>0</xdr:colOff>
      <xdr:row>34</xdr:row>
      <xdr:rowOff>7620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id="{EF447174-A65C-41C0-85E4-B80256FEC054}"/>
            </a:ext>
          </a:extLst>
        </xdr:cNvPr>
        <xdr:cNvCxnSpPr/>
      </xdr:nvCxnSpPr>
      <xdr:spPr>
        <a:xfrm flipV="1">
          <a:off x="3665220" y="6233160"/>
          <a:ext cx="6225540" cy="7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601980</xdr:colOff>
      <xdr:row>31</xdr:row>
      <xdr:rowOff>0</xdr:rowOff>
    </xdr:from>
    <xdr:to>
      <xdr:col>16</xdr:col>
      <xdr:colOff>7620</xdr:colOff>
      <xdr:row>31</xdr:row>
      <xdr:rowOff>0</xdr:rowOff>
    </xdr:to>
    <xdr:cxnSp macro="">
      <xdr:nvCxnSpPr>
        <xdr:cNvPr id="24" name="Прямая соединительная линия 23">
          <a:extLst>
            <a:ext uri="{FF2B5EF4-FFF2-40B4-BE49-F238E27FC236}">
              <a16:creationId xmlns:a16="http://schemas.microsoft.com/office/drawing/2014/main" id="{95529400-D791-4EBC-AE38-26DE50B7C989}"/>
            </a:ext>
          </a:extLst>
        </xdr:cNvPr>
        <xdr:cNvCxnSpPr/>
      </xdr:nvCxnSpPr>
      <xdr:spPr>
        <a:xfrm>
          <a:off x="3649980" y="5684520"/>
          <a:ext cx="62484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601980</xdr:colOff>
      <xdr:row>32</xdr:row>
      <xdr:rowOff>0</xdr:rowOff>
    </xdr:from>
    <xdr:to>
      <xdr:col>16</xdr:col>
      <xdr:colOff>0</xdr:colOff>
      <xdr:row>32</xdr:row>
      <xdr:rowOff>7620</xdr:rowOff>
    </xdr:to>
    <xdr:cxnSp macro="">
      <xdr:nvCxnSpPr>
        <xdr:cNvPr id="29" name="Прямая соединительная линия 28">
          <a:extLst>
            <a:ext uri="{FF2B5EF4-FFF2-40B4-BE49-F238E27FC236}">
              <a16:creationId xmlns:a16="http://schemas.microsoft.com/office/drawing/2014/main" id="{9288448E-CDAB-4D3D-849D-C35DD84B33A9}"/>
            </a:ext>
          </a:extLst>
        </xdr:cNvPr>
        <xdr:cNvCxnSpPr/>
      </xdr:nvCxnSpPr>
      <xdr:spPr>
        <a:xfrm flipV="1">
          <a:off x="3649980" y="5867400"/>
          <a:ext cx="6240780" cy="7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175260</xdr:rowOff>
    </xdr:from>
    <xdr:to>
      <xdr:col>16</xdr:col>
      <xdr:colOff>15240</xdr:colOff>
      <xdr:row>33</xdr:row>
      <xdr:rowOff>0</xdr:rowOff>
    </xdr:to>
    <xdr:cxnSp macro="">
      <xdr:nvCxnSpPr>
        <xdr:cNvPr id="34" name="Прямая соединительная линия 33">
          <a:extLst>
            <a:ext uri="{FF2B5EF4-FFF2-40B4-BE49-F238E27FC236}">
              <a16:creationId xmlns:a16="http://schemas.microsoft.com/office/drawing/2014/main" id="{54163F9C-8B70-48BD-9BF4-218BF0B2C965}"/>
            </a:ext>
          </a:extLst>
        </xdr:cNvPr>
        <xdr:cNvCxnSpPr/>
      </xdr:nvCxnSpPr>
      <xdr:spPr>
        <a:xfrm>
          <a:off x="3657600" y="6042660"/>
          <a:ext cx="6248400" cy="762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31</xdr:row>
      <xdr:rowOff>0</xdr:rowOff>
    </xdr:from>
    <xdr:to>
      <xdr:col>7</xdr:col>
      <xdr:colOff>0</xdr:colOff>
      <xdr:row>34</xdr:row>
      <xdr:rowOff>15240</xdr:rowOff>
    </xdr:to>
    <xdr:cxnSp macro="">
      <xdr:nvCxnSpPr>
        <xdr:cNvPr id="39" name="Прямая соединительная линия 38">
          <a:extLst>
            <a:ext uri="{FF2B5EF4-FFF2-40B4-BE49-F238E27FC236}">
              <a16:creationId xmlns:a16="http://schemas.microsoft.com/office/drawing/2014/main" id="{84B26F66-E14B-43D1-A00C-014F9CBF190E}"/>
            </a:ext>
          </a:extLst>
        </xdr:cNvPr>
        <xdr:cNvCxnSpPr/>
      </xdr:nvCxnSpPr>
      <xdr:spPr>
        <a:xfrm>
          <a:off x="4267200" y="5684520"/>
          <a:ext cx="0" cy="56388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30</xdr:row>
      <xdr:rowOff>175260</xdr:rowOff>
    </xdr:from>
    <xdr:to>
      <xdr:col>8</xdr:col>
      <xdr:colOff>7620</xdr:colOff>
      <xdr:row>34</xdr:row>
      <xdr:rowOff>22860</xdr:rowOff>
    </xdr:to>
    <xdr:cxnSp macro="">
      <xdr:nvCxnSpPr>
        <xdr:cNvPr id="45" name="Прямая соединительная линия 44">
          <a:extLst>
            <a:ext uri="{FF2B5EF4-FFF2-40B4-BE49-F238E27FC236}">
              <a16:creationId xmlns:a16="http://schemas.microsoft.com/office/drawing/2014/main" id="{5EF5058C-8642-4C47-9ECD-AD1C77DC9F00}"/>
            </a:ext>
          </a:extLst>
        </xdr:cNvPr>
        <xdr:cNvCxnSpPr/>
      </xdr:nvCxnSpPr>
      <xdr:spPr>
        <a:xfrm>
          <a:off x="4892040" y="5676900"/>
          <a:ext cx="0" cy="5791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601980</xdr:colOff>
      <xdr:row>31</xdr:row>
      <xdr:rowOff>0</xdr:rowOff>
    </xdr:from>
    <xdr:to>
      <xdr:col>8</xdr:col>
      <xdr:colOff>601980</xdr:colOff>
      <xdr:row>34</xdr:row>
      <xdr:rowOff>22860</xdr:rowOff>
    </xdr:to>
    <xdr:cxnSp macro="">
      <xdr:nvCxnSpPr>
        <xdr:cNvPr id="49" name="Прямая соединительная линия 48">
          <a:extLst>
            <a:ext uri="{FF2B5EF4-FFF2-40B4-BE49-F238E27FC236}">
              <a16:creationId xmlns:a16="http://schemas.microsoft.com/office/drawing/2014/main" id="{8ACE6023-7E74-4304-9197-881B35DD9FDD}"/>
            </a:ext>
          </a:extLst>
        </xdr:cNvPr>
        <xdr:cNvCxnSpPr/>
      </xdr:nvCxnSpPr>
      <xdr:spPr>
        <a:xfrm>
          <a:off x="5486400" y="5684520"/>
          <a:ext cx="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34</xdr:row>
      <xdr:rowOff>7620</xdr:rowOff>
    </xdr:to>
    <xdr:cxnSp macro="">
      <xdr:nvCxnSpPr>
        <xdr:cNvPr id="54" name="Прямая соединительная линия 53">
          <a:extLst>
            <a:ext uri="{FF2B5EF4-FFF2-40B4-BE49-F238E27FC236}">
              <a16:creationId xmlns:a16="http://schemas.microsoft.com/office/drawing/2014/main" id="{00911AC6-4AD2-401A-A88D-EC9AA8551846}"/>
            </a:ext>
          </a:extLst>
        </xdr:cNvPr>
        <xdr:cNvCxnSpPr/>
      </xdr:nvCxnSpPr>
      <xdr:spPr>
        <a:xfrm>
          <a:off x="6103620" y="5684520"/>
          <a:ext cx="0" cy="556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601980</xdr:colOff>
      <xdr:row>31</xdr:row>
      <xdr:rowOff>0</xdr:rowOff>
    </xdr:from>
    <xdr:to>
      <xdr:col>11</xdr:col>
      <xdr:colOff>0</xdr:colOff>
      <xdr:row>34</xdr:row>
      <xdr:rowOff>7620</xdr:rowOff>
    </xdr:to>
    <xdr:cxnSp macro="">
      <xdr:nvCxnSpPr>
        <xdr:cNvPr id="57" name="Прямая соединительная линия 56">
          <a:extLst>
            <a:ext uri="{FF2B5EF4-FFF2-40B4-BE49-F238E27FC236}">
              <a16:creationId xmlns:a16="http://schemas.microsoft.com/office/drawing/2014/main" id="{5165AA38-7E35-4591-8C78-26C8D70EE77E}"/>
            </a:ext>
          </a:extLst>
        </xdr:cNvPr>
        <xdr:cNvCxnSpPr/>
      </xdr:nvCxnSpPr>
      <xdr:spPr>
        <a:xfrm>
          <a:off x="6705600" y="5684520"/>
          <a:ext cx="7620" cy="556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30</xdr:row>
      <xdr:rowOff>175260</xdr:rowOff>
    </xdr:from>
    <xdr:to>
      <xdr:col>16</xdr:col>
      <xdr:colOff>0</xdr:colOff>
      <xdr:row>34</xdr:row>
      <xdr:rowOff>0</xdr:rowOff>
    </xdr:to>
    <xdr:cxnSp macro="">
      <xdr:nvCxnSpPr>
        <xdr:cNvPr id="62" name="Прямая соединительная линия 61">
          <a:extLst>
            <a:ext uri="{FF2B5EF4-FFF2-40B4-BE49-F238E27FC236}">
              <a16:creationId xmlns:a16="http://schemas.microsoft.com/office/drawing/2014/main" id="{7EFC8D5F-8EB4-4F45-8BF2-7269F97DEBBA}"/>
            </a:ext>
          </a:extLst>
        </xdr:cNvPr>
        <xdr:cNvCxnSpPr/>
      </xdr:nvCxnSpPr>
      <xdr:spPr>
        <a:xfrm>
          <a:off x="9890760" y="5676900"/>
          <a:ext cx="0" cy="556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175260</xdr:rowOff>
    </xdr:from>
    <xdr:to>
      <xdr:col>12</xdr:col>
      <xdr:colOff>7620</xdr:colOff>
      <xdr:row>34</xdr:row>
      <xdr:rowOff>15240</xdr:rowOff>
    </xdr:to>
    <xdr:cxnSp macro="">
      <xdr:nvCxnSpPr>
        <xdr:cNvPr id="64" name="Прямая соединительная линия 63">
          <a:extLst>
            <a:ext uri="{FF2B5EF4-FFF2-40B4-BE49-F238E27FC236}">
              <a16:creationId xmlns:a16="http://schemas.microsoft.com/office/drawing/2014/main" id="{C225C8D7-56B3-4126-AC04-AA4C84D69C9E}"/>
            </a:ext>
          </a:extLst>
        </xdr:cNvPr>
        <xdr:cNvCxnSpPr/>
      </xdr:nvCxnSpPr>
      <xdr:spPr>
        <a:xfrm>
          <a:off x="7322820" y="5676900"/>
          <a:ext cx="762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31</xdr:row>
      <xdr:rowOff>7620</xdr:rowOff>
    </xdr:from>
    <xdr:to>
      <xdr:col>13</xdr:col>
      <xdr:colOff>0</xdr:colOff>
      <xdr:row>34</xdr:row>
      <xdr:rowOff>7620</xdr:rowOff>
    </xdr:to>
    <xdr:cxnSp macro="">
      <xdr:nvCxnSpPr>
        <xdr:cNvPr id="68" name="Прямая соединительная линия 67">
          <a:extLst>
            <a:ext uri="{FF2B5EF4-FFF2-40B4-BE49-F238E27FC236}">
              <a16:creationId xmlns:a16="http://schemas.microsoft.com/office/drawing/2014/main" id="{2B0C1B79-5A84-44F5-9BBB-014F54B7017A}"/>
            </a:ext>
          </a:extLst>
        </xdr:cNvPr>
        <xdr:cNvCxnSpPr/>
      </xdr:nvCxnSpPr>
      <xdr:spPr>
        <a:xfrm>
          <a:off x="7932420" y="5692140"/>
          <a:ext cx="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31</xdr:row>
      <xdr:rowOff>7620</xdr:rowOff>
    </xdr:from>
    <xdr:to>
      <xdr:col>14</xdr:col>
      <xdr:colOff>0</xdr:colOff>
      <xdr:row>34</xdr:row>
      <xdr:rowOff>7620</xdr:rowOff>
    </xdr:to>
    <xdr:cxnSp macro="">
      <xdr:nvCxnSpPr>
        <xdr:cNvPr id="71" name="Прямая соединительная линия 70">
          <a:extLst>
            <a:ext uri="{FF2B5EF4-FFF2-40B4-BE49-F238E27FC236}">
              <a16:creationId xmlns:a16="http://schemas.microsoft.com/office/drawing/2014/main" id="{1609BF95-4226-45C2-906D-D8191E498C77}"/>
            </a:ext>
          </a:extLst>
        </xdr:cNvPr>
        <xdr:cNvCxnSpPr/>
      </xdr:nvCxnSpPr>
      <xdr:spPr>
        <a:xfrm>
          <a:off x="8671560" y="5692140"/>
          <a:ext cx="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175260</xdr:rowOff>
    </xdr:from>
    <xdr:to>
      <xdr:col>15</xdr:col>
      <xdr:colOff>0</xdr:colOff>
      <xdr:row>34</xdr:row>
      <xdr:rowOff>15240</xdr:rowOff>
    </xdr:to>
    <xdr:cxnSp macro="">
      <xdr:nvCxnSpPr>
        <xdr:cNvPr id="74" name="Прямая соединительная линия 73">
          <a:extLst>
            <a:ext uri="{FF2B5EF4-FFF2-40B4-BE49-F238E27FC236}">
              <a16:creationId xmlns:a16="http://schemas.microsoft.com/office/drawing/2014/main" id="{02CD273B-A8FE-49A9-A3F0-B62DDCED6CDA}"/>
            </a:ext>
          </a:extLst>
        </xdr:cNvPr>
        <xdr:cNvCxnSpPr/>
      </xdr:nvCxnSpPr>
      <xdr:spPr>
        <a:xfrm>
          <a:off x="9281160" y="5676900"/>
          <a:ext cx="0" cy="571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38</xdr:row>
      <xdr:rowOff>0</xdr:rowOff>
    </xdr:from>
    <xdr:to>
      <xdr:col>16</xdr:col>
      <xdr:colOff>7620</xdr:colOff>
      <xdr:row>38</xdr:row>
      <xdr:rowOff>0</xdr:rowOff>
    </xdr:to>
    <xdr:cxnSp macro="">
      <xdr:nvCxnSpPr>
        <xdr:cNvPr id="76" name="Прямая соединительная линия 75">
          <a:extLst>
            <a:ext uri="{FF2B5EF4-FFF2-40B4-BE49-F238E27FC236}">
              <a16:creationId xmlns:a16="http://schemas.microsoft.com/office/drawing/2014/main" id="{AFA2AEE8-7D4A-46FA-810A-999FD61F8D9C}"/>
            </a:ext>
          </a:extLst>
        </xdr:cNvPr>
        <xdr:cNvCxnSpPr/>
      </xdr:nvCxnSpPr>
      <xdr:spPr>
        <a:xfrm flipH="1">
          <a:off x="3665220" y="6964680"/>
          <a:ext cx="62331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39</xdr:row>
      <xdr:rowOff>175260</xdr:rowOff>
    </xdr:from>
    <xdr:to>
      <xdr:col>16</xdr:col>
      <xdr:colOff>0</xdr:colOff>
      <xdr:row>39</xdr:row>
      <xdr:rowOff>175260</xdr:rowOff>
    </xdr:to>
    <xdr:cxnSp macro="">
      <xdr:nvCxnSpPr>
        <xdr:cNvPr id="82" name="Прямая соединительная линия 81">
          <a:extLst>
            <a:ext uri="{FF2B5EF4-FFF2-40B4-BE49-F238E27FC236}">
              <a16:creationId xmlns:a16="http://schemas.microsoft.com/office/drawing/2014/main" id="{810A0B51-C3DE-451B-B935-C321685CA5D5}"/>
            </a:ext>
          </a:extLst>
        </xdr:cNvPr>
        <xdr:cNvCxnSpPr/>
      </xdr:nvCxnSpPr>
      <xdr:spPr>
        <a:xfrm>
          <a:off x="3665220" y="7322820"/>
          <a:ext cx="62255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175260</xdr:rowOff>
    </xdr:from>
    <xdr:to>
      <xdr:col>16</xdr:col>
      <xdr:colOff>0</xdr:colOff>
      <xdr:row>41</xdr:row>
      <xdr:rowOff>0</xdr:rowOff>
    </xdr:to>
    <xdr:cxnSp macro="">
      <xdr:nvCxnSpPr>
        <xdr:cNvPr id="85" name="Прямая соединительная линия 84">
          <a:extLst>
            <a:ext uri="{FF2B5EF4-FFF2-40B4-BE49-F238E27FC236}">
              <a16:creationId xmlns:a16="http://schemas.microsoft.com/office/drawing/2014/main" id="{50500557-5A61-4724-A4F8-9829C35AD0AB}"/>
            </a:ext>
          </a:extLst>
        </xdr:cNvPr>
        <xdr:cNvCxnSpPr/>
      </xdr:nvCxnSpPr>
      <xdr:spPr>
        <a:xfrm>
          <a:off x="3657600" y="7505700"/>
          <a:ext cx="62331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37</xdr:row>
      <xdr:rowOff>175260</xdr:rowOff>
    </xdr:from>
    <xdr:to>
      <xdr:col>6</xdr:col>
      <xdr:colOff>7620</xdr:colOff>
      <xdr:row>41</xdr:row>
      <xdr:rowOff>0</xdr:rowOff>
    </xdr:to>
    <xdr:cxnSp macro="">
      <xdr:nvCxnSpPr>
        <xdr:cNvPr id="88" name="Прямая соединительная линия 87">
          <a:extLst>
            <a:ext uri="{FF2B5EF4-FFF2-40B4-BE49-F238E27FC236}">
              <a16:creationId xmlns:a16="http://schemas.microsoft.com/office/drawing/2014/main" id="{BC203646-52D8-4B42-AD5E-D2BA7705E7E4}"/>
            </a:ext>
          </a:extLst>
        </xdr:cNvPr>
        <xdr:cNvCxnSpPr/>
      </xdr:nvCxnSpPr>
      <xdr:spPr>
        <a:xfrm>
          <a:off x="3665220" y="6957060"/>
          <a:ext cx="0" cy="556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38</xdr:row>
      <xdr:rowOff>7620</xdr:rowOff>
    </xdr:from>
    <xdr:to>
      <xdr:col>7</xdr:col>
      <xdr:colOff>0</xdr:colOff>
      <xdr:row>40</xdr:row>
      <xdr:rowOff>175260</xdr:rowOff>
    </xdr:to>
    <xdr:cxnSp macro="">
      <xdr:nvCxnSpPr>
        <xdr:cNvPr id="91" name="Прямая соединительная линия 90">
          <a:extLst>
            <a:ext uri="{FF2B5EF4-FFF2-40B4-BE49-F238E27FC236}">
              <a16:creationId xmlns:a16="http://schemas.microsoft.com/office/drawing/2014/main" id="{D443F659-CEB9-463D-A64A-EFDA0078E797}"/>
            </a:ext>
          </a:extLst>
        </xdr:cNvPr>
        <xdr:cNvCxnSpPr/>
      </xdr:nvCxnSpPr>
      <xdr:spPr>
        <a:xfrm>
          <a:off x="4267200" y="6972300"/>
          <a:ext cx="0" cy="533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41</xdr:row>
      <xdr:rowOff>15240</xdr:rowOff>
    </xdr:to>
    <xdr:cxnSp macro="">
      <xdr:nvCxnSpPr>
        <xdr:cNvPr id="98" name="Прямая соединительная линия 97">
          <a:extLst>
            <a:ext uri="{FF2B5EF4-FFF2-40B4-BE49-F238E27FC236}">
              <a16:creationId xmlns:a16="http://schemas.microsoft.com/office/drawing/2014/main" id="{29A119BC-71D4-465B-8EA4-12268D4A590D}"/>
            </a:ext>
          </a:extLst>
        </xdr:cNvPr>
        <xdr:cNvCxnSpPr/>
      </xdr:nvCxnSpPr>
      <xdr:spPr>
        <a:xfrm>
          <a:off x="9890760" y="6964680"/>
          <a:ext cx="0" cy="5638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38</xdr:row>
      <xdr:rowOff>175260</xdr:rowOff>
    </xdr:from>
    <xdr:to>
      <xdr:col>16</xdr:col>
      <xdr:colOff>7620</xdr:colOff>
      <xdr:row>38</xdr:row>
      <xdr:rowOff>175260</xdr:rowOff>
    </xdr:to>
    <xdr:cxnSp macro="">
      <xdr:nvCxnSpPr>
        <xdr:cNvPr id="102" name="Прямая соединительная линия 101">
          <a:extLst>
            <a:ext uri="{FF2B5EF4-FFF2-40B4-BE49-F238E27FC236}">
              <a16:creationId xmlns:a16="http://schemas.microsoft.com/office/drawing/2014/main" id="{49306860-867C-44F2-B3B8-F99A5F05CC03}"/>
            </a:ext>
          </a:extLst>
        </xdr:cNvPr>
        <xdr:cNvCxnSpPr/>
      </xdr:nvCxnSpPr>
      <xdr:spPr>
        <a:xfrm>
          <a:off x="3672840" y="7139940"/>
          <a:ext cx="62255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37</xdr:row>
      <xdr:rowOff>175260</xdr:rowOff>
    </xdr:from>
    <xdr:to>
      <xdr:col>8</xdr:col>
      <xdr:colOff>7620</xdr:colOff>
      <xdr:row>40</xdr:row>
      <xdr:rowOff>175260</xdr:rowOff>
    </xdr:to>
    <xdr:cxnSp macro="">
      <xdr:nvCxnSpPr>
        <xdr:cNvPr id="104" name="Прямая соединительная линия 103">
          <a:extLst>
            <a:ext uri="{FF2B5EF4-FFF2-40B4-BE49-F238E27FC236}">
              <a16:creationId xmlns:a16="http://schemas.microsoft.com/office/drawing/2014/main" id="{34DC0006-7703-4020-A915-6C6856C0855B}"/>
            </a:ext>
          </a:extLst>
        </xdr:cNvPr>
        <xdr:cNvCxnSpPr/>
      </xdr:nvCxnSpPr>
      <xdr:spPr>
        <a:xfrm>
          <a:off x="4892040" y="6957060"/>
          <a:ext cx="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37</xdr:row>
      <xdr:rowOff>175260</xdr:rowOff>
    </xdr:from>
    <xdr:to>
      <xdr:col>9</xdr:col>
      <xdr:colOff>7620</xdr:colOff>
      <xdr:row>40</xdr:row>
      <xdr:rowOff>175260</xdr:rowOff>
    </xdr:to>
    <xdr:cxnSp macro="">
      <xdr:nvCxnSpPr>
        <xdr:cNvPr id="106" name="Прямая соединительная линия 105">
          <a:extLst>
            <a:ext uri="{FF2B5EF4-FFF2-40B4-BE49-F238E27FC236}">
              <a16:creationId xmlns:a16="http://schemas.microsoft.com/office/drawing/2014/main" id="{25742260-8CD4-41D2-A45D-0DA88837238E}"/>
            </a:ext>
          </a:extLst>
        </xdr:cNvPr>
        <xdr:cNvCxnSpPr/>
      </xdr:nvCxnSpPr>
      <xdr:spPr>
        <a:xfrm>
          <a:off x="5494020" y="6957060"/>
          <a:ext cx="7620" cy="548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38</xdr:row>
      <xdr:rowOff>7620</xdr:rowOff>
    </xdr:from>
    <xdr:to>
      <xdr:col>15</xdr:col>
      <xdr:colOff>0</xdr:colOff>
      <xdr:row>41</xdr:row>
      <xdr:rowOff>0</xdr:rowOff>
    </xdr:to>
    <xdr:cxnSp macro="">
      <xdr:nvCxnSpPr>
        <xdr:cNvPr id="109" name="Прямая соединительная линия 108">
          <a:extLst>
            <a:ext uri="{FF2B5EF4-FFF2-40B4-BE49-F238E27FC236}">
              <a16:creationId xmlns:a16="http://schemas.microsoft.com/office/drawing/2014/main" id="{F9B0CE6C-A1DC-4DA8-A48F-79EF2EA195CA}"/>
            </a:ext>
          </a:extLst>
        </xdr:cNvPr>
        <xdr:cNvCxnSpPr/>
      </xdr:nvCxnSpPr>
      <xdr:spPr>
        <a:xfrm>
          <a:off x="9281160" y="6972300"/>
          <a:ext cx="0" cy="541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38</xdr:row>
      <xdr:rowOff>7620</xdr:rowOff>
    </xdr:from>
    <xdr:to>
      <xdr:col>10</xdr:col>
      <xdr:colOff>0</xdr:colOff>
      <xdr:row>41</xdr:row>
      <xdr:rowOff>0</xdr:rowOff>
    </xdr:to>
    <xdr:cxnSp macro="">
      <xdr:nvCxnSpPr>
        <xdr:cNvPr id="111" name="Прямая соединительная линия 110">
          <a:extLst>
            <a:ext uri="{FF2B5EF4-FFF2-40B4-BE49-F238E27FC236}">
              <a16:creationId xmlns:a16="http://schemas.microsoft.com/office/drawing/2014/main" id="{E9D11BC2-2EBC-480B-880B-A63689D51BC7}"/>
            </a:ext>
          </a:extLst>
        </xdr:cNvPr>
        <xdr:cNvCxnSpPr/>
      </xdr:nvCxnSpPr>
      <xdr:spPr>
        <a:xfrm>
          <a:off x="6103620" y="6972300"/>
          <a:ext cx="0" cy="541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38</xdr:row>
      <xdr:rowOff>7620</xdr:rowOff>
    </xdr:from>
    <xdr:to>
      <xdr:col>11</xdr:col>
      <xdr:colOff>0</xdr:colOff>
      <xdr:row>40</xdr:row>
      <xdr:rowOff>167640</xdr:rowOff>
    </xdr:to>
    <xdr:cxnSp macro="">
      <xdr:nvCxnSpPr>
        <xdr:cNvPr id="113" name="Прямая соединительная линия 112">
          <a:extLst>
            <a:ext uri="{FF2B5EF4-FFF2-40B4-BE49-F238E27FC236}">
              <a16:creationId xmlns:a16="http://schemas.microsoft.com/office/drawing/2014/main" id="{4CFDE8EF-7DD7-407A-BD80-6CC94E7C8AB2}"/>
            </a:ext>
          </a:extLst>
        </xdr:cNvPr>
        <xdr:cNvCxnSpPr/>
      </xdr:nvCxnSpPr>
      <xdr:spPr>
        <a:xfrm>
          <a:off x="6713220" y="6972300"/>
          <a:ext cx="0" cy="5257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37</xdr:row>
      <xdr:rowOff>175260</xdr:rowOff>
    </xdr:from>
    <xdr:to>
      <xdr:col>12</xdr:col>
      <xdr:colOff>0</xdr:colOff>
      <xdr:row>41</xdr:row>
      <xdr:rowOff>0</xdr:rowOff>
    </xdr:to>
    <xdr:cxnSp macro="">
      <xdr:nvCxnSpPr>
        <xdr:cNvPr id="116" name="Прямая соединительная линия 115">
          <a:extLst>
            <a:ext uri="{FF2B5EF4-FFF2-40B4-BE49-F238E27FC236}">
              <a16:creationId xmlns:a16="http://schemas.microsoft.com/office/drawing/2014/main" id="{086EAF7C-BCEF-4133-BC37-9C7C97D96B24}"/>
            </a:ext>
          </a:extLst>
        </xdr:cNvPr>
        <xdr:cNvCxnSpPr/>
      </xdr:nvCxnSpPr>
      <xdr:spPr>
        <a:xfrm>
          <a:off x="7322820" y="6957060"/>
          <a:ext cx="0" cy="556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37</xdr:row>
      <xdr:rowOff>175260</xdr:rowOff>
    </xdr:from>
    <xdr:to>
      <xdr:col>13</xdr:col>
      <xdr:colOff>0</xdr:colOff>
      <xdr:row>41</xdr:row>
      <xdr:rowOff>0</xdr:rowOff>
    </xdr:to>
    <xdr:cxnSp macro="">
      <xdr:nvCxnSpPr>
        <xdr:cNvPr id="118" name="Прямая соединительная линия 117">
          <a:extLst>
            <a:ext uri="{FF2B5EF4-FFF2-40B4-BE49-F238E27FC236}">
              <a16:creationId xmlns:a16="http://schemas.microsoft.com/office/drawing/2014/main" id="{823F944E-3B65-4D70-8B50-702EEF66B571}"/>
            </a:ext>
          </a:extLst>
        </xdr:cNvPr>
        <xdr:cNvCxnSpPr/>
      </xdr:nvCxnSpPr>
      <xdr:spPr>
        <a:xfrm>
          <a:off x="7932420" y="6957060"/>
          <a:ext cx="0" cy="556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37</xdr:row>
      <xdr:rowOff>175260</xdr:rowOff>
    </xdr:from>
    <xdr:to>
      <xdr:col>14</xdr:col>
      <xdr:colOff>0</xdr:colOff>
      <xdr:row>41</xdr:row>
      <xdr:rowOff>7620</xdr:rowOff>
    </xdr:to>
    <xdr:cxnSp macro="">
      <xdr:nvCxnSpPr>
        <xdr:cNvPr id="120" name="Прямая соединительная линия 119">
          <a:extLst>
            <a:ext uri="{FF2B5EF4-FFF2-40B4-BE49-F238E27FC236}">
              <a16:creationId xmlns:a16="http://schemas.microsoft.com/office/drawing/2014/main" id="{C0722378-3278-4944-9F5B-AD17B3FADE48}"/>
            </a:ext>
          </a:extLst>
        </xdr:cNvPr>
        <xdr:cNvCxnSpPr/>
      </xdr:nvCxnSpPr>
      <xdr:spPr>
        <a:xfrm>
          <a:off x="8671560" y="6957060"/>
          <a:ext cx="0" cy="5638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26</xdr:row>
      <xdr:rowOff>175260</xdr:rowOff>
    </xdr:from>
    <xdr:to>
      <xdr:col>13</xdr:col>
      <xdr:colOff>0</xdr:colOff>
      <xdr:row>29</xdr:row>
      <xdr:rowOff>7620</xdr:rowOff>
    </xdr:to>
    <xdr:cxnSp macro="">
      <xdr:nvCxnSpPr>
        <xdr:cNvPr id="125" name="Прямая соединительная линия 124">
          <a:extLst>
            <a:ext uri="{FF2B5EF4-FFF2-40B4-BE49-F238E27FC236}">
              <a16:creationId xmlns:a16="http://schemas.microsoft.com/office/drawing/2014/main" id="{2297D93B-F2EA-4032-B672-1F66FC029EB5}"/>
            </a:ext>
          </a:extLst>
        </xdr:cNvPr>
        <xdr:cNvCxnSpPr/>
      </xdr:nvCxnSpPr>
      <xdr:spPr>
        <a:xfrm>
          <a:off x="7932420" y="4945380"/>
          <a:ext cx="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29</xdr:row>
      <xdr:rowOff>7620</xdr:rowOff>
    </xdr:to>
    <xdr:cxnSp macro="">
      <xdr:nvCxnSpPr>
        <xdr:cNvPr id="127" name="Прямая соединительная линия 126">
          <a:extLst>
            <a:ext uri="{FF2B5EF4-FFF2-40B4-BE49-F238E27FC236}">
              <a16:creationId xmlns:a16="http://schemas.microsoft.com/office/drawing/2014/main" id="{436E8D8F-2280-43A4-81F9-4ED94CA35DCB}"/>
            </a:ext>
          </a:extLst>
        </xdr:cNvPr>
        <xdr:cNvCxnSpPr/>
      </xdr:nvCxnSpPr>
      <xdr:spPr>
        <a:xfrm>
          <a:off x="8671560" y="4953000"/>
          <a:ext cx="0" cy="373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26</xdr:row>
      <xdr:rowOff>175260</xdr:rowOff>
    </xdr:from>
    <xdr:to>
      <xdr:col>15</xdr:col>
      <xdr:colOff>0</xdr:colOff>
      <xdr:row>29</xdr:row>
      <xdr:rowOff>7620</xdr:rowOff>
    </xdr:to>
    <xdr:cxnSp macro="">
      <xdr:nvCxnSpPr>
        <xdr:cNvPr id="129" name="Прямая соединительная линия 128">
          <a:extLst>
            <a:ext uri="{FF2B5EF4-FFF2-40B4-BE49-F238E27FC236}">
              <a16:creationId xmlns:a16="http://schemas.microsoft.com/office/drawing/2014/main" id="{796E3317-C450-4E87-B824-274C946419C4}"/>
            </a:ext>
          </a:extLst>
        </xdr:cNvPr>
        <xdr:cNvCxnSpPr/>
      </xdr:nvCxnSpPr>
      <xdr:spPr>
        <a:xfrm>
          <a:off x="9281160" y="4945380"/>
          <a:ext cx="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</xdr:colOff>
      <xdr:row>41</xdr:row>
      <xdr:rowOff>171450</xdr:rowOff>
    </xdr:from>
    <xdr:to>
      <xdr:col>13</xdr:col>
      <xdr:colOff>320040</xdr:colOff>
      <xdr:row>56</xdr:row>
      <xdr:rowOff>171450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28A39F-05EE-480B-A0AA-0DAB971A9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</xdr:colOff>
      <xdr:row>61</xdr:row>
      <xdr:rowOff>0</xdr:rowOff>
    </xdr:from>
    <xdr:to>
      <xdr:col>8</xdr:col>
      <xdr:colOff>15240</xdr:colOff>
      <xdr:row>61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6ADA0BE8-6FFA-4972-9C13-4FA0B151D672}"/>
            </a:ext>
          </a:extLst>
        </xdr:cNvPr>
        <xdr:cNvCxnSpPr/>
      </xdr:nvCxnSpPr>
      <xdr:spPr>
        <a:xfrm>
          <a:off x="4274820" y="11170920"/>
          <a:ext cx="624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61</xdr:row>
      <xdr:rowOff>0</xdr:rowOff>
    </xdr:from>
    <xdr:to>
      <xdr:col>8</xdr:col>
      <xdr:colOff>7620</xdr:colOff>
      <xdr:row>70</xdr:row>
      <xdr:rowOff>7620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253E274F-075E-4A4B-BF13-4119A23FAAD9}"/>
            </a:ext>
          </a:extLst>
        </xdr:cNvPr>
        <xdr:cNvCxnSpPr/>
      </xdr:nvCxnSpPr>
      <xdr:spPr>
        <a:xfrm flipH="1">
          <a:off x="4884420" y="11170920"/>
          <a:ext cx="7620" cy="1653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70</xdr:row>
      <xdr:rowOff>0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id="{D834D918-9949-4073-8321-E9E5E19C4624}"/>
            </a:ext>
          </a:extLst>
        </xdr:cNvPr>
        <xdr:cNvCxnSpPr/>
      </xdr:nvCxnSpPr>
      <xdr:spPr>
        <a:xfrm>
          <a:off x="4267200" y="12816840"/>
          <a:ext cx="617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62</xdr:row>
      <xdr:rowOff>0</xdr:rowOff>
    </xdr:from>
    <xdr:to>
      <xdr:col>8</xdr:col>
      <xdr:colOff>0</xdr:colOff>
      <xdr:row>62</xdr:row>
      <xdr:rowOff>0</xdr:rowOff>
    </xdr:to>
    <xdr:cxnSp macro="">
      <xdr:nvCxnSpPr>
        <xdr:cNvPr id="17" name="Прямая соединительная линия 16">
          <a:extLst>
            <a:ext uri="{FF2B5EF4-FFF2-40B4-BE49-F238E27FC236}">
              <a16:creationId xmlns:a16="http://schemas.microsoft.com/office/drawing/2014/main" id="{BDB1328D-0BE0-4D04-AB6C-4DEF306580A9}"/>
            </a:ext>
          </a:extLst>
        </xdr:cNvPr>
        <xdr:cNvCxnSpPr/>
      </xdr:nvCxnSpPr>
      <xdr:spPr>
        <a:xfrm>
          <a:off x="4267200" y="11353800"/>
          <a:ext cx="617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63</xdr:row>
      <xdr:rowOff>0</xdr:rowOff>
    </xdr:from>
    <xdr:to>
      <xdr:col>8</xdr:col>
      <xdr:colOff>7620</xdr:colOff>
      <xdr:row>63</xdr:row>
      <xdr:rowOff>0</xdr:rowOff>
    </xdr:to>
    <xdr:cxnSp macro="">
      <xdr:nvCxnSpPr>
        <xdr:cNvPr id="26" name="Прямая соединительная линия 25">
          <a:extLst>
            <a:ext uri="{FF2B5EF4-FFF2-40B4-BE49-F238E27FC236}">
              <a16:creationId xmlns:a16="http://schemas.microsoft.com/office/drawing/2014/main" id="{8F05ECBD-CDF8-49B8-86CA-8EAE0F6EC115}"/>
            </a:ext>
          </a:extLst>
        </xdr:cNvPr>
        <xdr:cNvCxnSpPr/>
      </xdr:nvCxnSpPr>
      <xdr:spPr>
        <a:xfrm>
          <a:off x="4267200" y="11536680"/>
          <a:ext cx="624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7620</xdr:rowOff>
    </xdr:from>
    <xdr:to>
      <xdr:col>8</xdr:col>
      <xdr:colOff>7620</xdr:colOff>
      <xdr:row>64</xdr:row>
      <xdr:rowOff>7620</xdr:rowOff>
    </xdr:to>
    <xdr:cxnSp macro="">
      <xdr:nvCxnSpPr>
        <xdr:cNvPr id="31" name="Прямая соединительная линия 30">
          <a:extLst>
            <a:ext uri="{FF2B5EF4-FFF2-40B4-BE49-F238E27FC236}">
              <a16:creationId xmlns:a16="http://schemas.microsoft.com/office/drawing/2014/main" id="{8040B44B-F4F2-46A8-97AD-E505B76D5C7C}"/>
            </a:ext>
          </a:extLst>
        </xdr:cNvPr>
        <xdr:cNvCxnSpPr/>
      </xdr:nvCxnSpPr>
      <xdr:spPr>
        <a:xfrm>
          <a:off x="4267200" y="11727180"/>
          <a:ext cx="624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0</xdr:rowOff>
    </xdr:from>
    <xdr:to>
      <xdr:col>8</xdr:col>
      <xdr:colOff>15240</xdr:colOff>
      <xdr:row>65</xdr:row>
      <xdr:rowOff>0</xdr:rowOff>
    </xdr:to>
    <xdr:cxnSp macro="">
      <xdr:nvCxnSpPr>
        <xdr:cNvPr id="59" name="Прямая соединительная линия 58">
          <a:extLst>
            <a:ext uri="{FF2B5EF4-FFF2-40B4-BE49-F238E27FC236}">
              <a16:creationId xmlns:a16="http://schemas.microsoft.com/office/drawing/2014/main" id="{52DD8B4D-D83C-4E86-B425-18051C3787ED}"/>
            </a:ext>
          </a:extLst>
        </xdr:cNvPr>
        <xdr:cNvCxnSpPr/>
      </xdr:nvCxnSpPr>
      <xdr:spPr>
        <a:xfrm>
          <a:off x="4267200" y="11902440"/>
          <a:ext cx="632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66</xdr:row>
      <xdr:rowOff>0</xdr:rowOff>
    </xdr:from>
    <xdr:to>
      <xdr:col>8</xdr:col>
      <xdr:colOff>7620</xdr:colOff>
      <xdr:row>66</xdr:row>
      <xdr:rowOff>0</xdr:rowOff>
    </xdr:to>
    <xdr:cxnSp macro="">
      <xdr:nvCxnSpPr>
        <xdr:cNvPr id="65" name="Прямая соединительная линия 64">
          <a:extLst>
            <a:ext uri="{FF2B5EF4-FFF2-40B4-BE49-F238E27FC236}">
              <a16:creationId xmlns:a16="http://schemas.microsoft.com/office/drawing/2014/main" id="{C891DA5E-5E51-4F88-A082-AE86937CBB1F}"/>
            </a:ext>
          </a:extLst>
        </xdr:cNvPr>
        <xdr:cNvCxnSpPr/>
      </xdr:nvCxnSpPr>
      <xdr:spPr>
        <a:xfrm>
          <a:off x="4267200" y="12085320"/>
          <a:ext cx="6248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601980</xdr:colOff>
      <xdr:row>67</xdr:row>
      <xdr:rowOff>0</xdr:rowOff>
    </xdr:from>
    <xdr:to>
      <xdr:col>8</xdr:col>
      <xdr:colOff>7620</xdr:colOff>
      <xdr:row>67</xdr:row>
      <xdr:rowOff>7620</xdr:rowOff>
    </xdr:to>
    <xdr:cxnSp macro="">
      <xdr:nvCxnSpPr>
        <xdr:cNvPr id="69" name="Прямая соединительная линия 68">
          <a:extLst>
            <a:ext uri="{FF2B5EF4-FFF2-40B4-BE49-F238E27FC236}">
              <a16:creationId xmlns:a16="http://schemas.microsoft.com/office/drawing/2014/main" id="{ED8CF6F4-0BC2-490B-9B16-1E2E876057DA}"/>
            </a:ext>
          </a:extLst>
        </xdr:cNvPr>
        <xdr:cNvCxnSpPr/>
      </xdr:nvCxnSpPr>
      <xdr:spPr>
        <a:xfrm>
          <a:off x="4259580" y="12268200"/>
          <a:ext cx="6324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68</xdr:row>
      <xdr:rowOff>0</xdr:rowOff>
    </xdr:from>
    <xdr:to>
      <xdr:col>8</xdr:col>
      <xdr:colOff>7620</xdr:colOff>
      <xdr:row>68</xdr:row>
      <xdr:rowOff>0</xdr:rowOff>
    </xdr:to>
    <xdr:cxnSp macro="">
      <xdr:nvCxnSpPr>
        <xdr:cNvPr id="77" name="Прямая соединительная линия 76">
          <a:extLst>
            <a:ext uri="{FF2B5EF4-FFF2-40B4-BE49-F238E27FC236}">
              <a16:creationId xmlns:a16="http://schemas.microsoft.com/office/drawing/2014/main" id="{2D484DF4-C21A-4876-A8A2-27F85D681C1E}"/>
            </a:ext>
          </a:extLst>
        </xdr:cNvPr>
        <xdr:cNvCxnSpPr/>
      </xdr:nvCxnSpPr>
      <xdr:spPr>
        <a:xfrm>
          <a:off x="4274820" y="12451080"/>
          <a:ext cx="617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69</xdr:row>
      <xdr:rowOff>0</xdr:rowOff>
    </xdr:from>
    <xdr:to>
      <xdr:col>8</xdr:col>
      <xdr:colOff>7620</xdr:colOff>
      <xdr:row>69</xdr:row>
      <xdr:rowOff>0</xdr:rowOff>
    </xdr:to>
    <xdr:cxnSp macro="">
      <xdr:nvCxnSpPr>
        <xdr:cNvPr id="79" name="Прямая соединительная линия 78">
          <a:extLst>
            <a:ext uri="{FF2B5EF4-FFF2-40B4-BE49-F238E27FC236}">
              <a16:creationId xmlns:a16="http://schemas.microsoft.com/office/drawing/2014/main" id="{6B991661-F80C-47BE-9949-8B828E8A1F71}"/>
            </a:ext>
          </a:extLst>
        </xdr:cNvPr>
        <xdr:cNvCxnSpPr/>
      </xdr:nvCxnSpPr>
      <xdr:spPr>
        <a:xfrm>
          <a:off x="4274820" y="12633960"/>
          <a:ext cx="617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1;&#1056;%201.%20&#1059;&#1087;&#1086;&#1088;&#1103;&#1076;&#1082;&#1091;&#1074;&#1072;&#1085;&#1085;&#1103;%20&#1089;&#1090;&#1072;&#1090;&#1080;&#1089;&#1090;&#1080;&#1095;&#1085;&#1080;&#1093;%20&#1076;&#1072;&#1085;&#1080;&#109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>
        <row r="4">
          <cell r="M4">
            <v>129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66CA-5162-4AA3-A805-01274B419143}">
  <dimension ref="A1:CZ200"/>
  <sheetViews>
    <sheetView tabSelected="1" workbookViewId="0">
      <selection activeCell="Q43" sqref="Q43"/>
    </sheetView>
  </sheetViews>
  <sheetFormatPr defaultRowHeight="14.4" x14ac:dyDescent="0.3"/>
  <cols>
    <col min="8" max="8" width="9" customWidth="1"/>
    <col min="14" max="14" width="10.77734375" customWidth="1"/>
  </cols>
  <sheetData>
    <row r="1" spans="1:104" x14ac:dyDescent="0.3">
      <c r="A1" s="8">
        <v>155</v>
      </c>
      <c r="B1" s="8">
        <f>COUNTIF($A$1:$A$200,A1)</f>
        <v>2</v>
      </c>
      <c r="C1" s="8"/>
      <c r="D1" s="8">
        <v>155</v>
      </c>
      <c r="E1" s="8">
        <f>VLOOKUP(D1,$A$1:$B$200,2,0)</f>
        <v>2</v>
      </c>
    </row>
    <row r="2" spans="1:104" x14ac:dyDescent="0.3">
      <c r="A2" s="8">
        <v>155</v>
      </c>
      <c r="B2" s="8">
        <f>COUNTIF($A$1:$A$200,A2)</f>
        <v>2</v>
      </c>
      <c r="C2" s="8"/>
      <c r="D2" s="8">
        <v>158</v>
      </c>
      <c r="E2" s="8">
        <f>VLOOKUP(D2,$A$1:$B$200,2,0)</f>
        <v>2</v>
      </c>
      <c r="H2" s="8" t="s">
        <v>0</v>
      </c>
      <c r="I2" s="8"/>
      <c r="J2" s="8"/>
      <c r="K2" s="8"/>
    </row>
    <row r="3" spans="1:104" x14ac:dyDescent="0.3">
      <c r="A3" s="8">
        <v>158</v>
      </c>
      <c r="B3" s="8">
        <f>COUNTIF($A$1:$A$200,A3)</f>
        <v>2</v>
      </c>
      <c r="C3" s="8"/>
      <c r="D3" s="8">
        <v>159</v>
      </c>
      <c r="E3" s="8">
        <f t="shared" ref="E3:E66" si="0">VLOOKUP(D3,$A$1:$B$200,2,0)</f>
        <v>1</v>
      </c>
      <c r="H3" s="15">
        <v>155</v>
      </c>
      <c r="I3" s="15">
        <v>158</v>
      </c>
      <c r="J3" s="15">
        <v>159</v>
      </c>
      <c r="K3" s="15">
        <v>160</v>
      </c>
      <c r="L3" s="8">
        <v>161</v>
      </c>
      <c r="M3" s="8">
        <v>162</v>
      </c>
      <c r="N3" s="8">
        <v>163</v>
      </c>
      <c r="O3" s="8">
        <v>164</v>
      </c>
      <c r="P3" s="8">
        <v>165</v>
      </c>
      <c r="Q3" s="8">
        <v>166</v>
      </c>
      <c r="R3" s="8">
        <v>167</v>
      </c>
      <c r="S3" s="8">
        <v>168</v>
      </c>
      <c r="T3" s="8">
        <v>169</v>
      </c>
      <c r="U3" s="8">
        <v>170</v>
      </c>
      <c r="V3" s="8">
        <v>171</v>
      </c>
      <c r="W3" s="8">
        <v>172</v>
      </c>
      <c r="X3" s="8">
        <v>173</v>
      </c>
      <c r="Y3" s="8">
        <v>174</v>
      </c>
      <c r="Z3" s="8">
        <v>175</v>
      </c>
      <c r="AA3" s="8">
        <v>176</v>
      </c>
      <c r="AB3" s="8">
        <v>177</v>
      </c>
      <c r="AC3" s="8">
        <v>177.5</v>
      </c>
      <c r="AD3" s="8">
        <v>178</v>
      </c>
      <c r="AE3" s="8">
        <v>179</v>
      </c>
      <c r="AF3" s="8">
        <v>180</v>
      </c>
      <c r="AG3" s="8">
        <v>181</v>
      </c>
      <c r="AH3" s="8">
        <v>182</v>
      </c>
      <c r="AI3" s="8">
        <v>183</v>
      </c>
      <c r="AJ3" s="8">
        <v>185</v>
      </c>
      <c r="AK3" s="8">
        <v>186</v>
      </c>
      <c r="AL3" s="8">
        <v>188</v>
      </c>
      <c r="AM3" s="8">
        <v>189</v>
      </c>
      <c r="AN3" s="8">
        <v>190</v>
      </c>
      <c r="AO3" s="8">
        <v>194</v>
      </c>
      <c r="AP3" s="8">
        <v>195</v>
      </c>
      <c r="AQ3" s="8">
        <v>196</v>
      </c>
      <c r="AR3" s="8">
        <v>197</v>
      </c>
      <c r="AS3" s="8">
        <v>198</v>
      </c>
      <c r="AT3" s="8">
        <v>199</v>
      </c>
      <c r="AU3" s="8">
        <v>200</v>
      </c>
      <c r="AV3" s="8">
        <v>201</v>
      </c>
      <c r="AW3" s="8">
        <v>202</v>
      </c>
      <c r="AX3" s="8">
        <v>203</v>
      </c>
      <c r="AY3" s="8">
        <v>204</v>
      </c>
      <c r="AZ3" s="8">
        <v>205</v>
      </c>
      <c r="BA3" s="8">
        <v>206</v>
      </c>
      <c r="BB3" s="8">
        <v>207</v>
      </c>
      <c r="BC3" s="8">
        <v>208</v>
      </c>
      <c r="BD3" s="8">
        <v>209</v>
      </c>
      <c r="BE3" s="8">
        <v>210</v>
      </c>
      <c r="BF3" s="8">
        <v>211</v>
      </c>
      <c r="BG3" s="8">
        <v>212</v>
      </c>
      <c r="BH3" s="8">
        <v>213</v>
      </c>
      <c r="BI3" s="8">
        <v>214</v>
      </c>
      <c r="BJ3" s="8">
        <v>215</v>
      </c>
      <c r="BK3" s="8">
        <v>216</v>
      </c>
      <c r="BL3" s="8">
        <v>217</v>
      </c>
      <c r="BM3" s="8">
        <v>218</v>
      </c>
      <c r="BN3" s="8">
        <v>219</v>
      </c>
      <c r="BO3" s="8">
        <v>220</v>
      </c>
      <c r="BP3" s="8">
        <v>230</v>
      </c>
      <c r="BQ3" s="8">
        <v>231</v>
      </c>
      <c r="BR3" s="8">
        <v>232</v>
      </c>
      <c r="BS3" s="8">
        <v>233</v>
      </c>
      <c r="BT3" s="8">
        <v>234</v>
      </c>
      <c r="BU3" s="8">
        <v>235</v>
      </c>
      <c r="BV3" s="8">
        <v>236</v>
      </c>
      <c r="BW3" s="8">
        <v>237</v>
      </c>
      <c r="BX3" s="8">
        <v>238</v>
      </c>
      <c r="BY3" s="8">
        <v>239</v>
      </c>
      <c r="BZ3" s="8">
        <v>240</v>
      </c>
      <c r="CA3" s="8">
        <v>241</v>
      </c>
      <c r="CB3" s="8">
        <v>242</v>
      </c>
      <c r="CC3" s="8">
        <v>243</v>
      </c>
      <c r="CD3" s="8">
        <v>244</v>
      </c>
      <c r="CE3" s="8">
        <v>245</v>
      </c>
      <c r="CF3" s="8">
        <v>246</v>
      </c>
      <c r="CG3" s="8">
        <v>247</v>
      </c>
      <c r="CH3" s="8">
        <v>248</v>
      </c>
      <c r="CI3" s="8">
        <v>249</v>
      </c>
      <c r="CJ3" s="8">
        <v>250</v>
      </c>
      <c r="CK3" s="8">
        <v>251</v>
      </c>
      <c r="CL3" s="8">
        <v>252</v>
      </c>
      <c r="CM3" s="8">
        <v>253</v>
      </c>
      <c r="CN3" s="8">
        <v>254</v>
      </c>
      <c r="CO3" s="8">
        <v>255</v>
      </c>
      <c r="CP3" s="8">
        <v>256</v>
      </c>
      <c r="CQ3" s="8">
        <v>257</v>
      </c>
      <c r="CR3" s="8">
        <v>258</v>
      </c>
      <c r="CS3" s="8">
        <v>259</v>
      </c>
      <c r="CT3" s="8">
        <v>260</v>
      </c>
      <c r="CU3" s="8">
        <v>261</v>
      </c>
      <c r="CV3" s="8">
        <v>262</v>
      </c>
      <c r="CW3" s="8">
        <v>263</v>
      </c>
      <c r="CX3" s="8">
        <v>264</v>
      </c>
      <c r="CY3" s="8">
        <v>265</v>
      </c>
      <c r="CZ3" s="8">
        <v>266</v>
      </c>
    </row>
    <row r="4" spans="1:104" x14ac:dyDescent="0.3">
      <c r="A4" s="8">
        <v>158</v>
      </c>
      <c r="B4" s="8">
        <f>COUNTIF($A$1:$A$200,A4)</f>
        <v>2</v>
      </c>
      <c r="C4" s="8"/>
      <c r="D4" s="8">
        <v>160</v>
      </c>
      <c r="E4" s="8">
        <f t="shared" si="0"/>
        <v>6</v>
      </c>
      <c r="G4" s="5"/>
      <c r="H4" s="15">
        <v>2</v>
      </c>
      <c r="I4" s="15">
        <v>1</v>
      </c>
      <c r="J4" s="15">
        <v>6</v>
      </c>
      <c r="K4" s="8">
        <v>1</v>
      </c>
      <c r="L4" s="8">
        <v>9</v>
      </c>
      <c r="M4" s="8">
        <v>4</v>
      </c>
      <c r="N4" s="8">
        <v>3</v>
      </c>
      <c r="O4" s="8">
        <v>9</v>
      </c>
      <c r="P4" s="8">
        <v>1</v>
      </c>
      <c r="Q4" s="8">
        <v>5</v>
      </c>
      <c r="R4" s="8">
        <v>4</v>
      </c>
      <c r="S4" s="8">
        <v>10</v>
      </c>
      <c r="T4" s="8">
        <v>8</v>
      </c>
      <c r="U4" s="8">
        <v>3</v>
      </c>
      <c r="V4" s="8">
        <v>5</v>
      </c>
      <c r="W4" s="8">
        <v>2</v>
      </c>
      <c r="X4" s="8">
        <v>5</v>
      </c>
      <c r="Y4" s="8">
        <v>6</v>
      </c>
      <c r="Z4" s="8">
        <v>1</v>
      </c>
      <c r="AA4" s="8">
        <v>4</v>
      </c>
      <c r="AB4" s="8">
        <v>1</v>
      </c>
      <c r="AC4" s="8">
        <v>6</v>
      </c>
      <c r="AD4" s="8">
        <v>1</v>
      </c>
      <c r="AE4" s="8">
        <v>2</v>
      </c>
      <c r="AF4" s="8">
        <v>2</v>
      </c>
      <c r="AG4" s="8">
        <v>1</v>
      </c>
      <c r="AH4" s="8">
        <v>3</v>
      </c>
      <c r="AI4" s="8">
        <v>1</v>
      </c>
      <c r="AJ4" s="8">
        <v>3</v>
      </c>
      <c r="AK4" s="8">
        <v>1</v>
      </c>
      <c r="AL4" s="8">
        <v>3</v>
      </c>
      <c r="AM4" s="8">
        <v>1</v>
      </c>
      <c r="AN4" s="8">
        <v>1</v>
      </c>
      <c r="AO4" s="8">
        <v>1</v>
      </c>
      <c r="AP4" s="8">
        <v>6</v>
      </c>
      <c r="AQ4" s="8">
        <v>1</v>
      </c>
      <c r="AR4" s="8">
        <v>2</v>
      </c>
      <c r="AS4" s="8">
        <v>1</v>
      </c>
      <c r="AT4" s="8">
        <v>1</v>
      </c>
      <c r="AU4" s="8">
        <v>1</v>
      </c>
      <c r="AV4" s="8">
        <v>1</v>
      </c>
      <c r="AW4" s="8">
        <v>1</v>
      </c>
      <c r="AX4" s="8">
        <v>1</v>
      </c>
      <c r="AY4" s="8">
        <v>1</v>
      </c>
      <c r="AZ4" s="8">
        <v>2</v>
      </c>
      <c r="BA4" s="8">
        <v>1</v>
      </c>
      <c r="BB4" s="8">
        <v>2</v>
      </c>
      <c r="BC4" s="8">
        <v>1</v>
      </c>
      <c r="BD4" s="8">
        <v>1</v>
      </c>
      <c r="BE4" s="8">
        <v>1</v>
      </c>
      <c r="BF4" s="8">
        <v>1</v>
      </c>
      <c r="BG4" s="8">
        <v>1</v>
      </c>
      <c r="BH4" s="8">
        <v>1</v>
      </c>
      <c r="BI4" s="8">
        <v>1</v>
      </c>
      <c r="BJ4" s="8">
        <v>2</v>
      </c>
      <c r="BK4" s="8">
        <v>1</v>
      </c>
      <c r="BL4" s="8">
        <v>1</v>
      </c>
      <c r="BM4" s="8">
        <v>1</v>
      </c>
      <c r="BN4" s="8">
        <v>3</v>
      </c>
      <c r="BO4" s="8">
        <v>1</v>
      </c>
      <c r="BP4" s="8">
        <v>3</v>
      </c>
      <c r="BQ4" s="8">
        <v>1</v>
      </c>
      <c r="BR4" s="8">
        <v>1</v>
      </c>
      <c r="BS4" s="8">
        <v>1</v>
      </c>
      <c r="BT4" s="8">
        <v>1</v>
      </c>
      <c r="BU4" s="8">
        <v>6</v>
      </c>
      <c r="BV4" s="8">
        <v>1</v>
      </c>
      <c r="BW4" s="8">
        <v>1</v>
      </c>
      <c r="BX4" s="8">
        <v>1</v>
      </c>
      <c r="BY4" s="8">
        <v>1</v>
      </c>
      <c r="BZ4" s="8">
        <v>1</v>
      </c>
      <c r="CA4" s="8">
        <v>1</v>
      </c>
      <c r="CB4" s="8">
        <v>1</v>
      </c>
      <c r="CC4" s="8">
        <v>1</v>
      </c>
      <c r="CD4" s="8">
        <v>1</v>
      </c>
      <c r="CE4" s="8">
        <v>1</v>
      </c>
      <c r="CF4" s="8">
        <v>1</v>
      </c>
      <c r="CG4" s="8">
        <v>1</v>
      </c>
      <c r="CH4" s="8">
        <v>1</v>
      </c>
      <c r="CI4" s="8">
        <v>1</v>
      </c>
      <c r="CJ4" s="8">
        <v>1</v>
      </c>
      <c r="CK4" s="8">
        <v>1</v>
      </c>
      <c r="CL4" s="8">
        <v>1</v>
      </c>
      <c r="CM4" s="8">
        <v>1</v>
      </c>
      <c r="CN4" s="8">
        <v>1</v>
      </c>
      <c r="CO4" s="8">
        <v>1</v>
      </c>
      <c r="CP4" s="8">
        <v>1</v>
      </c>
      <c r="CQ4" s="8">
        <v>1</v>
      </c>
      <c r="CR4" s="8">
        <v>1</v>
      </c>
      <c r="CS4" s="8">
        <v>1</v>
      </c>
      <c r="CT4" s="8">
        <v>1</v>
      </c>
      <c r="CU4" s="8">
        <v>1</v>
      </c>
      <c r="CV4" s="8">
        <v>1</v>
      </c>
      <c r="CW4" s="8">
        <v>1</v>
      </c>
      <c r="CX4" s="8">
        <v>1</v>
      </c>
      <c r="CY4" s="8">
        <v>3</v>
      </c>
      <c r="CZ4" s="8"/>
    </row>
    <row r="5" spans="1:104" x14ac:dyDescent="0.3">
      <c r="A5" s="8">
        <v>159</v>
      </c>
      <c r="B5" s="8">
        <f t="shared" ref="B5:B68" si="1">COUNTIF($A$1:$A$200,A5)</f>
        <v>1</v>
      </c>
      <c r="C5" s="8"/>
      <c r="D5" s="8">
        <v>161</v>
      </c>
      <c r="E5" s="8">
        <f t="shared" si="0"/>
        <v>1</v>
      </c>
    </row>
    <row r="6" spans="1:104" x14ac:dyDescent="0.3">
      <c r="A6" s="8">
        <v>160</v>
      </c>
      <c r="B6" s="8">
        <f t="shared" si="1"/>
        <v>6</v>
      </c>
      <c r="C6" s="8"/>
      <c r="D6" s="8">
        <v>162</v>
      </c>
      <c r="E6" s="8">
        <f t="shared" si="0"/>
        <v>9</v>
      </c>
      <c r="H6" s="8" t="s">
        <v>1</v>
      </c>
      <c r="I6" s="8">
        <f>D97-D1</f>
        <v>111</v>
      </c>
    </row>
    <row r="7" spans="1:104" ht="15" thickBot="1" x14ac:dyDescent="0.35">
      <c r="A7" s="8">
        <v>160</v>
      </c>
      <c r="B7" s="8">
        <f t="shared" si="1"/>
        <v>6</v>
      </c>
      <c r="C7" s="8"/>
      <c r="D7" s="8">
        <v>163</v>
      </c>
      <c r="E7" s="8">
        <f t="shared" si="0"/>
        <v>4</v>
      </c>
      <c r="H7" s="8" t="s">
        <v>2</v>
      </c>
      <c r="I7" s="8">
        <f>ROUND(1+LOG(200,2),0)</f>
        <v>9</v>
      </c>
    </row>
    <row r="8" spans="1:104" x14ac:dyDescent="0.3">
      <c r="A8" s="8">
        <v>160</v>
      </c>
      <c r="B8" s="8">
        <f t="shared" si="1"/>
        <v>6</v>
      </c>
      <c r="C8" s="8"/>
      <c r="D8" s="8">
        <v>164</v>
      </c>
      <c r="E8" s="8">
        <f t="shared" si="0"/>
        <v>3</v>
      </c>
      <c r="H8" s="8" t="s">
        <v>3</v>
      </c>
      <c r="I8" s="16">
        <f>I6/I7</f>
        <v>12.333333333333334</v>
      </c>
      <c r="K8" s="4" t="s">
        <v>14</v>
      </c>
      <c r="L8" s="4" t="s">
        <v>16</v>
      </c>
    </row>
    <row r="9" spans="1:104" x14ac:dyDescent="0.3">
      <c r="A9" s="8">
        <v>160</v>
      </c>
      <c r="B9" s="8">
        <f t="shared" si="1"/>
        <v>6</v>
      </c>
      <c r="C9" s="8"/>
      <c r="D9" s="8">
        <v>165</v>
      </c>
      <c r="E9" s="8">
        <f t="shared" si="0"/>
        <v>9</v>
      </c>
      <c r="H9" s="8" t="s">
        <v>4</v>
      </c>
      <c r="I9" s="8">
        <f>D1</f>
        <v>155</v>
      </c>
      <c r="K9" s="1">
        <v>167.33333333333334</v>
      </c>
      <c r="L9" s="2">
        <v>43</v>
      </c>
      <c r="R9" s="8" t="s">
        <v>30</v>
      </c>
      <c r="S9" s="11" t="s">
        <v>27</v>
      </c>
    </row>
    <row r="10" spans="1:104" x14ac:dyDescent="0.3">
      <c r="A10" s="8">
        <v>160</v>
      </c>
      <c r="B10" s="8">
        <f t="shared" si="1"/>
        <v>6</v>
      </c>
      <c r="C10" s="8"/>
      <c r="D10" s="8">
        <v>166</v>
      </c>
      <c r="E10" s="8">
        <f t="shared" si="0"/>
        <v>1</v>
      </c>
      <c r="H10" s="8" t="s">
        <v>5</v>
      </c>
      <c r="I10" s="16">
        <f>I9+$I$8</f>
        <v>167.33333333333334</v>
      </c>
      <c r="K10" s="1">
        <v>179.66666666666669</v>
      </c>
      <c r="L10" s="2">
        <v>56</v>
      </c>
      <c r="N10" s="8" t="str">
        <f>CONCATENATE(I9,"; ",ROUND(I10,1))</f>
        <v>155; 167,3</v>
      </c>
      <c r="O10" s="10">
        <v>43</v>
      </c>
      <c r="Q10" s="8" t="s">
        <v>31</v>
      </c>
      <c r="R10" s="9">
        <f>(I9+I10)/2</f>
        <v>161.16666666666669</v>
      </c>
      <c r="S10" s="10">
        <v>43</v>
      </c>
    </row>
    <row r="11" spans="1:104" x14ac:dyDescent="0.3">
      <c r="A11" s="8">
        <v>160</v>
      </c>
      <c r="B11" s="8">
        <f t="shared" si="1"/>
        <v>6</v>
      </c>
      <c r="C11" s="8"/>
      <c r="D11" s="8">
        <v>167</v>
      </c>
      <c r="E11" s="8">
        <f t="shared" si="0"/>
        <v>5</v>
      </c>
      <c r="H11" s="8" t="s">
        <v>6</v>
      </c>
      <c r="I11" s="16">
        <f t="shared" ref="I11:I18" si="2">I10+$I$8</f>
        <v>179.66666666666669</v>
      </c>
      <c r="K11" s="1">
        <v>192.00000000000003</v>
      </c>
      <c r="L11" s="2">
        <v>17</v>
      </c>
      <c r="N11" s="8" t="str">
        <f>CONCATENATE(ROUND(I10,1),"; ",ROUND(I11,1))</f>
        <v>167,3; 179,7</v>
      </c>
      <c r="O11" s="10">
        <v>56</v>
      </c>
      <c r="Q11" s="8" t="s">
        <v>32</v>
      </c>
      <c r="R11" s="9">
        <f t="shared" ref="R11:R18" si="3">(I10+I11)/2</f>
        <v>173.5</v>
      </c>
      <c r="S11" s="10">
        <v>56</v>
      </c>
    </row>
    <row r="12" spans="1:104" x14ac:dyDescent="0.3">
      <c r="A12" s="8">
        <v>161</v>
      </c>
      <c r="B12" s="8">
        <f t="shared" si="1"/>
        <v>1</v>
      </c>
      <c r="C12" s="8"/>
      <c r="D12" s="8">
        <v>168</v>
      </c>
      <c r="E12" s="8">
        <f t="shared" si="0"/>
        <v>4</v>
      </c>
      <c r="H12" s="8" t="s">
        <v>7</v>
      </c>
      <c r="I12" s="16">
        <f t="shared" si="2"/>
        <v>192.00000000000003</v>
      </c>
      <c r="K12" s="1">
        <v>204.33333333333337</v>
      </c>
      <c r="L12" s="2">
        <v>17</v>
      </c>
      <c r="N12" s="8" t="str">
        <f t="shared" ref="N12:N18" si="4">CONCATENATE(ROUND(I11,1),"; ",ROUND(I12,1))</f>
        <v>179,7; 192</v>
      </c>
      <c r="O12" s="10">
        <v>17</v>
      </c>
      <c r="Q12" s="8" t="s">
        <v>33</v>
      </c>
      <c r="R12" s="9">
        <f t="shared" si="3"/>
        <v>185.83333333333337</v>
      </c>
      <c r="S12" s="10">
        <v>17</v>
      </c>
    </row>
    <row r="13" spans="1:104" x14ac:dyDescent="0.3">
      <c r="A13" s="8">
        <v>162</v>
      </c>
      <c r="B13" s="8">
        <f t="shared" si="1"/>
        <v>9</v>
      </c>
      <c r="C13" s="8"/>
      <c r="D13" s="8">
        <v>169</v>
      </c>
      <c r="E13" s="8">
        <f t="shared" si="0"/>
        <v>10</v>
      </c>
      <c r="H13" s="8" t="s">
        <v>8</v>
      </c>
      <c r="I13" s="16">
        <f t="shared" si="2"/>
        <v>204.33333333333337</v>
      </c>
      <c r="K13" s="1">
        <v>216.66666666666671</v>
      </c>
      <c r="L13" s="2">
        <v>15</v>
      </c>
      <c r="N13" s="8" t="str">
        <f t="shared" si="4"/>
        <v>192; 204,3</v>
      </c>
      <c r="O13" s="10">
        <v>17</v>
      </c>
      <c r="Q13" s="8" t="s">
        <v>34</v>
      </c>
      <c r="R13" s="9">
        <f t="shared" si="3"/>
        <v>198.16666666666669</v>
      </c>
      <c r="S13" s="10">
        <v>17</v>
      </c>
    </row>
    <row r="14" spans="1:104" x14ac:dyDescent="0.3">
      <c r="A14" s="8">
        <v>162</v>
      </c>
      <c r="B14" s="8">
        <f t="shared" si="1"/>
        <v>9</v>
      </c>
      <c r="C14" s="8"/>
      <c r="D14" s="8">
        <v>170</v>
      </c>
      <c r="E14" s="8">
        <f t="shared" si="0"/>
        <v>8</v>
      </c>
      <c r="H14" s="8" t="s">
        <v>9</v>
      </c>
      <c r="I14" s="16">
        <f t="shared" si="2"/>
        <v>216.66666666666671</v>
      </c>
      <c r="K14" s="1">
        <v>229.00000000000006</v>
      </c>
      <c r="L14" s="2">
        <v>6</v>
      </c>
      <c r="N14" s="8" t="str">
        <f t="shared" si="4"/>
        <v>204,3; 216,7</v>
      </c>
      <c r="O14" s="10">
        <v>15</v>
      </c>
      <c r="Q14" s="8" t="s">
        <v>35</v>
      </c>
      <c r="R14" s="9">
        <f t="shared" si="3"/>
        <v>210.50000000000006</v>
      </c>
      <c r="S14" s="10">
        <v>15</v>
      </c>
    </row>
    <row r="15" spans="1:104" x14ac:dyDescent="0.3">
      <c r="A15" s="8">
        <v>162</v>
      </c>
      <c r="B15" s="8">
        <f t="shared" si="1"/>
        <v>9</v>
      </c>
      <c r="C15" s="8"/>
      <c r="D15" s="8">
        <v>171</v>
      </c>
      <c r="E15" s="8">
        <f t="shared" si="0"/>
        <v>3</v>
      </c>
      <c r="H15" s="8" t="s">
        <v>10</v>
      </c>
      <c r="I15" s="16">
        <f t="shared" si="2"/>
        <v>229.00000000000006</v>
      </c>
      <c r="K15" s="1">
        <v>241.3333333333334</v>
      </c>
      <c r="L15" s="2">
        <v>19</v>
      </c>
      <c r="N15" s="8" t="str">
        <f t="shared" si="4"/>
        <v>216,7; 229</v>
      </c>
      <c r="O15" s="10">
        <v>6</v>
      </c>
      <c r="Q15" s="8" t="s">
        <v>36</v>
      </c>
      <c r="R15" s="9">
        <f t="shared" si="3"/>
        <v>222.83333333333337</v>
      </c>
      <c r="S15" s="10">
        <v>6</v>
      </c>
    </row>
    <row r="16" spans="1:104" x14ac:dyDescent="0.3">
      <c r="A16" s="8">
        <v>162</v>
      </c>
      <c r="B16" s="8">
        <f t="shared" si="1"/>
        <v>9</v>
      </c>
      <c r="C16" s="8"/>
      <c r="D16" s="8">
        <v>172</v>
      </c>
      <c r="E16" s="8">
        <f t="shared" si="0"/>
        <v>5</v>
      </c>
      <c r="H16" s="8" t="s">
        <v>11</v>
      </c>
      <c r="I16" s="16">
        <f t="shared" si="2"/>
        <v>241.3333333333334</v>
      </c>
      <c r="K16" s="1">
        <v>253.66666666666674</v>
      </c>
      <c r="L16" s="2">
        <v>12</v>
      </c>
      <c r="N16" s="8" t="str">
        <f t="shared" si="4"/>
        <v>229; 241,3</v>
      </c>
      <c r="O16" s="10">
        <v>19</v>
      </c>
      <c r="Q16" s="8" t="s">
        <v>37</v>
      </c>
      <c r="R16" s="9">
        <f t="shared" si="3"/>
        <v>235.16666666666674</v>
      </c>
      <c r="S16" s="10">
        <v>19</v>
      </c>
    </row>
    <row r="17" spans="1:19" x14ac:dyDescent="0.3">
      <c r="A17" s="8">
        <v>162</v>
      </c>
      <c r="B17" s="8">
        <f t="shared" si="1"/>
        <v>9</v>
      </c>
      <c r="C17" s="8"/>
      <c r="D17" s="8">
        <v>173</v>
      </c>
      <c r="E17" s="8">
        <f t="shared" si="0"/>
        <v>2</v>
      </c>
      <c r="H17" s="8" t="s">
        <v>12</v>
      </c>
      <c r="I17" s="16">
        <f t="shared" si="2"/>
        <v>253.66666666666674</v>
      </c>
      <c r="K17" s="1">
        <v>266.00000000000006</v>
      </c>
      <c r="L17" s="2">
        <v>15</v>
      </c>
      <c r="N17" s="8" t="str">
        <f t="shared" si="4"/>
        <v>241,3; 253,7</v>
      </c>
      <c r="O17" s="10">
        <v>12</v>
      </c>
      <c r="Q17" s="8" t="s">
        <v>38</v>
      </c>
      <c r="R17" s="9">
        <f t="shared" si="3"/>
        <v>247.50000000000006</v>
      </c>
      <c r="S17" s="10">
        <v>12</v>
      </c>
    </row>
    <row r="18" spans="1:19" ht="15" thickBot="1" x14ac:dyDescent="0.35">
      <c r="A18" s="8">
        <v>162</v>
      </c>
      <c r="B18" s="8">
        <f t="shared" si="1"/>
        <v>9</v>
      </c>
      <c r="C18" s="8"/>
      <c r="D18" s="8">
        <v>174</v>
      </c>
      <c r="E18" s="8">
        <f t="shared" si="0"/>
        <v>5</v>
      </c>
      <c r="H18" s="8" t="s">
        <v>13</v>
      </c>
      <c r="I18" s="16">
        <f t="shared" si="2"/>
        <v>266.00000000000006</v>
      </c>
      <c r="K18" s="3" t="s">
        <v>15</v>
      </c>
      <c r="L18" s="3">
        <v>0</v>
      </c>
      <c r="N18" s="8" t="str">
        <f t="shared" si="4"/>
        <v>253,7; 266</v>
      </c>
      <c r="O18" s="10">
        <v>15</v>
      </c>
      <c r="Q18" s="8" t="s">
        <v>39</v>
      </c>
      <c r="R18" s="9">
        <f t="shared" si="3"/>
        <v>259.83333333333337</v>
      </c>
      <c r="S18" s="10">
        <v>15</v>
      </c>
    </row>
    <row r="19" spans="1:19" x14ac:dyDescent="0.3">
      <c r="A19" s="8">
        <v>162</v>
      </c>
      <c r="B19" s="8">
        <f t="shared" si="1"/>
        <v>9</v>
      </c>
      <c r="C19" s="8"/>
      <c r="D19" s="8">
        <v>175</v>
      </c>
      <c r="E19" s="8">
        <f t="shared" si="0"/>
        <v>6</v>
      </c>
    </row>
    <row r="20" spans="1:19" x14ac:dyDescent="0.3">
      <c r="A20" s="8">
        <v>162</v>
      </c>
      <c r="B20" s="8">
        <f t="shared" si="1"/>
        <v>9</v>
      </c>
      <c r="C20" s="8"/>
      <c r="D20" s="8">
        <v>176</v>
      </c>
      <c r="E20" s="8">
        <f t="shared" si="0"/>
        <v>1</v>
      </c>
    </row>
    <row r="21" spans="1:19" x14ac:dyDescent="0.3">
      <c r="A21" s="8">
        <v>162</v>
      </c>
      <c r="B21" s="8">
        <f t="shared" si="1"/>
        <v>9</v>
      </c>
      <c r="C21" s="8"/>
      <c r="D21" s="8">
        <v>177</v>
      </c>
      <c r="E21" s="8">
        <f t="shared" si="0"/>
        <v>4</v>
      </c>
      <c r="G21" s="8" t="s">
        <v>28</v>
      </c>
      <c r="H21" s="8"/>
      <c r="I21" s="8"/>
    </row>
    <row r="22" spans="1:19" x14ac:dyDescent="0.3">
      <c r="A22" s="8">
        <v>163</v>
      </c>
      <c r="B22" s="8">
        <f t="shared" si="1"/>
        <v>4</v>
      </c>
      <c r="C22" s="8"/>
      <c r="D22" s="8">
        <v>177.5</v>
      </c>
      <c r="E22" s="8">
        <f t="shared" si="0"/>
        <v>1</v>
      </c>
      <c r="G22" s="6" t="s">
        <v>26</v>
      </c>
      <c r="H22" s="6" t="s">
        <v>17</v>
      </c>
      <c r="I22" s="6" t="s">
        <v>18</v>
      </c>
      <c r="J22" s="6" t="s">
        <v>19</v>
      </c>
      <c r="K22" s="6" t="s">
        <v>20</v>
      </c>
      <c r="L22" s="6" t="s">
        <v>21</v>
      </c>
      <c r="M22" s="6" t="s">
        <v>22</v>
      </c>
      <c r="N22" s="6" t="s">
        <v>23</v>
      </c>
      <c r="O22" s="6" t="s">
        <v>24</v>
      </c>
      <c r="P22" s="6" t="s">
        <v>25</v>
      </c>
    </row>
    <row r="23" spans="1:19" x14ac:dyDescent="0.3">
      <c r="A23" s="8">
        <v>163</v>
      </c>
      <c r="B23" s="8">
        <f t="shared" si="1"/>
        <v>4</v>
      </c>
      <c r="C23" s="8"/>
      <c r="D23" s="8">
        <v>178</v>
      </c>
      <c r="E23" s="8">
        <f t="shared" si="0"/>
        <v>6</v>
      </c>
      <c r="G23" s="6" t="s">
        <v>27</v>
      </c>
      <c r="H23" s="6">
        <v>43</v>
      </c>
      <c r="I23" s="6">
        <v>56</v>
      </c>
      <c r="J23" s="6">
        <v>17</v>
      </c>
      <c r="K23" s="6">
        <v>17</v>
      </c>
      <c r="L23" s="6">
        <v>15</v>
      </c>
      <c r="M23" s="6">
        <v>6</v>
      </c>
      <c r="N23" s="6">
        <v>19</v>
      </c>
      <c r="O23" s="6">
        <v>12</v>
      </c>
      <c r="P23" s="6">
        <v>15</v>
      </c>
    </row>
    <row r="24" spans="1:19" x14ac:dyDescent="0.3">
      <c r="A24" s="8">
        <v>163</v>
      </c>
      <c r="B24" s="8">
        <f t="shared" si="1"/>
        <v>4</v>
      </c>
      <c r="C24" s="8"/>
      <c r="D24" s="8">
        <v>179</v>
      </c>
      <c r="E24" s="8">
        <f t="shared" si="0"/>
        <v>1</v>
      </c>
      <c r="G24" s="6" t="s">
        <v>29</v>
      </c>
      <c r="H24" s="7">
        <f>H23/(200*$I$8)</f>
        <v>1.7432432432432431E-2</v>
      </c>
      <c r="I24" s="7">
        <f>I23/(200*$I$8)</f>
        <v>2.27027027027027E-2</v>
      </c>
      <c r="J24" s="7">
        <f t="shared" ref="J24:P24" si="5">J23/(200*$I$8)</f>
        <v>6.8918918918918909E-3</v>
      </c>
      <c r="K24" s="7">
        <f t="shared" si="5"/>
        <v>6.8918918918918909E-3</v>
      </c>
      <c r="L24" s="7">
        <f t="shared" si="5"/>
        <v>6.0810810810810806E-3</v>
      </c>
      <c r="M24" s="7">
        <f t="shared" si="5"/>
        <v>2.4324324324324323E-3</v>
      </c>
      <c r="N24" s="7">
        <f t="shared" si="5"/>
        <v>7.7027027027027021E-3</v>
      </c>
      <c r="O24" s="7">
        <f t="shared" si="5"/>
        <v>4.8648648648648646E-3</v>
      </c>
      <c r="P24" s="7">
        <f t="shared" si="5"/>
        <v>6.0810810810810806E-3</v>
      </c>
    </row>
    <row r="25" spans="1:19" x14ac:dyDescent="0.3">
      <c r="A25" s="8">
        <v>163</v>
      </c>
      <c r="B25" s="8">
        <f t="shared" si="1"/>
        <v>4</v>
      </c>
      <c r="C25" s="8"/>
      <c r="D25" s="8">
        <v>180</v>
      </c>
      <c r="E25" s="8">
        <f t="shared" si="0"/>
        <v>2</v>
      </c>
    </row>
    <row r="26" spans="1:19" x14ac:dyDescent="0.3">
      <c r="A26" s="8">
        <v>164</v>
      </c>
      <c r="B26" s="8">
        <f t="shared" si="1"/>
        <v>3</v>
      </c>
      <c r="C26" s="8"/>
      <c r="D26" s="8">
        <v>181</v>
      </c>
      <c r="E26" s="8">
        <f t="shared" si="0"/>
        <v>2</v>
      </c>
    </row>
    <row r="27" spans="1:19" x14ac:dyDescent="0.3">
      <c r="A27" s="8">
        <v>164</v>
      </c>
      <c r="B27" s="8">
        <f t="shared" si="1"/>
        <v>3</v>
      </c>
      <c r="C27" s="8"/>
      <c r="D27" s="8">
        <v>182</v>
      </c>
      <c r="E27" s="8">
        <f t="shared" si="0"/>
        <v>1</v>
      </c>
      <c r="G27" s="15" t="s">
        <v>46</v>
      </c>
      <c r="H27" s="8"/>
      <c r="I27" s="8"/>
      <c r="J27" s="8"/>
    </row>
    <row r="28" spans="1:19" x14ac:dyDescent="0.3">
      <c r="A28" s="8">
        <v>164</v>
      </c>
      <c r="B28" s="8">
        <f t="shared" si="1"/>
        <v>3</v>
      </c>
      <c r="C28" s="8"/>
      <c r="D28" s="8">
        <v>183</v>
      </c>
      <c r="E28" s="8">
        <f t="shared" si="0"/>
        <v>3</v>
      </c>
      <c r="G28" s="17" t="s">
        <v>30</v>
      </c>
      <c r="H28" s="22">
        <v>161.16666666666669</v>
      </c>
      <c r="I28" s="22">
        <v>173.5</v>
      </c>
      <c r="J28" s="22">
        <v>185.83333333333337</v>
      </c>
      <c r="K28" s="22">
        <v>198.16666666666669</v>
      </c>
      <c r="L28" s="22">
        <v>210.50000000000006</v>
      </c>
      <c r="M28" s="22">
        <v>222.83333333333337</v>
      </c>
      <c r="N28" s="22">
        <v>235.16666666666674</v>
      </c>
      <c r="O28" s="22">
        <v>247.50000000000006</v>
      </c>
      <c r="P28" s="22">
        <v>259.83333333333337</v>
      </c>
    </row>
    <row r="29" spans="1:19" x14ac:dyDescent="0.3">
      <c r="A29" s="8">
        <v>165</v>
      </c>
      <c r="B29" s="8">
        <f t="shared" si="1"/>
        <v>9</v>
      </c>
      <c r="C29" s="8"/>
      <c r="D29" s="8">
        <v>185</v>
      </c>
      <c r="E29" s="8">
        <f t="shared" si="0"/>
        <v>1</v>
      </c>
      <c r="G29" s="17" t="s">
        <v>27</v>
      </c>
      <c r="H29" s="17">
        <v>43</v>
      </c>
      <c r="I29" s="17">
        <v>56</v>
      </c>
      <c r="J29" s="17">
        <v>17</v>
      </c>
      <c r="K29" s="17">
        <v>17</v>
      </c>
      <c r="L29" s="17">
        <v>15</v>
      </c>
      <c r="M29" s="17">
        <v>6</v>
      </c>
      <c r="N29" s="17">
        <v>19</v>
      </c>
      <c r="O29" s="17">
        <v>12</v>
      </c>
      <c r="P29" s="17">
        <v>15</v>
      </c>
    </row>
    <row r="30" spans="1:19" x14ac:dyDescent="0.3">
      <c r="A30" s="8">
        <v>165</v>
      </c>
      <c r="B30" s="8">
        <f t="shared" si="1"/>
        <v>9</v>
      </c>
      <c r="C30" s="8"/>
      <c r="D30" s="8">
        <v>186</v>
      </c>
      <c r="E30" s="8">
        <f t="shared" si="0"/>
        <v>3</v>
      </c>
    </row>
    <row r="31" spans="1:19" x14ac:dyDescent="0.3">
      <c r="A31" s="8">
        <v>165</v>
      </c>
      <c r="B31" s="8">
        <f t="shared" si="1"/>
        <v>9</v>
      </c>
      <c r="C31" s="8"/>
      <c r="D31" s="8">
        <v>188</v>
      </c>
      <c r="E31" s="8">
        <f t="shared" si="0"/>
        <v>1</v>
      </c>
      <c r="G31" s="8" t="s">
        <v>44</v>
      </c>
      <c r="H31" s="8"/>
      <c r="I31" s="8"/>
      <c r="J31" s="8"/>
      <c r="K31" s="8"/>
      <c r="L31" s="8"/>
      <c r="M31" s="8"/>
      <c r="N31" s="8"/>
    </row>
    <row r="32" spans="1:19" x14ac:dyDescent="0.3">
      <c r="A32" s="8">
        <v>165</v>
      </c>
      <c r="B32" s="8">
        <f t="shared" si="1"/>
        <v>9</v>
      </c>
      <c r="C32" s="8"/>
      <c r="D32" s="8">
        <v>189</v>
      </c>
      <c r="E32" s="8">
        <f t="shared" si="0"/>
        <v>3</v>
      </c>
      <c r="G32" s="8" t="s">
        <v>30</v>
      </c>
      <c r="H32" s="9">
        <v>161.16666666666669</v>
      </c>
      <c r="I32" s="9">
        <v>173.5</v>
      </c>
      <c r="J32" s="9">
        <v>185.83333333333337</v>
      </c>
      <c r="K32" s="9">
        <v>198.16666666666669</v>
      </c>
      <c r="L32" s="9">
        <v>210.50000000000006</v>
      </c>
      <c r="M32" s="9">
        <v>222.83333333333337</v>
      </c>
      <c r="N32" s="9">
        <v>235.16666666666674</v>
      </c>
      <c r="O32" s="9">
        <v>247.50000000000006</v>
      </c>
      <c r="P32" s="9">
        <v>259.83333333333337</v>
      </c>
    </row>
    <row r="33" spans="1:17" x14ac:dyDescent="0.3">
      <c r="A33" s="8">
        <v>165</v>
      </c>
      <c r="B33" s="8">
        <f t="shared" si="1"/>
        <v>9</v>
      </c>
      <c r="C33" s="8"/>
      <c r="D33" s="8">
        <v>190</v>
      </c>
      <c r="E33" s="8">
        <f t="shared" si="0"/>
        <v>1</v>
      </c>
      <c r="G33" s="8" t="s">
        <v>40</v>
      </c>
      <c r="H33" s="23">
        <f>H29/200</f>
        <v>0.215</v>
      </c>
      <c r="I33" s="23">
        <f t="shared" ref="I33:P33" si="6">I29/200</f>
        <v>0.28000000000000003</v>
      </c>
      <c r="J33" s="23">
        <f t="shared" si="6"/>
        <v>8.5000000000000006E-2</v>
      </c>
      <c r="K33" s="23">
        <f t="shared" si="6"/>
        <v>8.5000000000000006E-2</v>
      </c>
      <c r="L33" s="23">
        <f t="shared" si="6"/>
        <v>7.4999999999999997E-2</v>
      </c>
      <c r="M33" s="23">
        <f t="shared" si="6"/>
        <v>0.03</v>
      </c>
      <c r="N33" s="23">
        <f t="shared" si="6"/>
        <v>9.5000000000000001E-2</v>
      </c>
      <c r="O33" s="23">
        <f t="shared" si="6"/>
        <v>0.06</v>
      </c>
      <c r="P33" s="23">
        <f t="shared" si="6"/>
        <v>7.4999999999999997E-2</v>
      </c>
      <c r="Q33" s="12">
        <f>SUM(H33:P33)</f>
        <v>0.99999999999999978</v>
      </c>
    </row>
    <row r="34" spans="1:17" x14ac:dyDescent="0.3">
      <c r="A34" s="8">
        <v>165</v>
      </c>
      <c r="B34" s="8">
        <f t="shared" si="1"/>
        <v>9</v>
      </c>
      <c r="C34" s="8"/>
      <c r="D34" s="8">
        <v>194</v>
      </c>
      <c r="E34" s="8">
        <f t="shared" si="0"/>
        <v>1</v>
      </c>
      <c r="G34" s="8" t="s">
        <v>41</v>
      </c>
      <c r="H34" s="24">
        <f>H33</f>
        <v>0.215</v>
      </c>
      <c r="I34" s="24">
        <f t="shared" ref="I34:P34" si="7">I33</f>
        <v>0.28000000000000003</v>
      </c>
      <c r="J34" s="24">
        <f t="shared" si="7"/>
        <v>8.5000000000000006E-2</v>
      </c>
      <c r="K34" s="24">
        <f t="shared" si="7"/>
        <v>8.5000000000000006E-2</v>
      </c>
      <c r="L34" s="25">
        <f>L33</f>
        <v>7.4999999999999997E-2</v>
      </c>
      <c r="M34" s="24">
        <f t="shared" si="7"/>
        <v>0.03</v>
      </c>
      <c r="N34" s="24">
        <f t="shared" si="7"/>
        <v>9.5000000000000001E-2</v>
      </c>
      <c r="O34" s="24">
        <f t="shared" si="7"/>
        <v>0.06</v>
      </c>
      <c r="P34" s="24">
        <f t="shared" si="7"/>
        <v>7.4999999999999997E-2</v>
      </c>
      <c r="Q34" s="13">
        <f>SUM(H34:P34)</f>
        <v>0.99999999999999978</v>
      </c>
    </row>
    <row r="35" spans="1:17" x14ac:dyDescent="0.3">
      <c r="A35" s="8">
        <v>165</v>
      </c>
      <c r="B35" s="8">
        <f t="shared" si="1"/>
        <v>9</v>
      </c>
      <c r="C35" s="8"/>
      <c r="D35" s="8">
        <v>195</v>
      </c>
      <c r="E35" s="8">
        <f t="shared" si="0"/>
        <v>1</v>
      </c>
    </row>
    <row r="36" spans="1:17" x14ac:dyDescent="0.3">
      <c r="A36" s="8">
        <v>165</v>
      </c>
      <c r="B36" s="8">
        <f t="shared" si="1"/>
        <v>9</v>
      </c>
      <c r="C36" s="8"/>
      <c r="D36" s="8">
        <v>196</v>
      </c>
      <c r="E36" s="8">
        <f t="shared" si="0"/>
        <v>6</v>
      </c>
      <c r="G36" s="8" t="s">
        <v>47</v>
      </c>
      <c r="H36" s="8"/>
      <c r="I36" s="8"/>
      <c r="J36" s="8"/>
    </row>
    <row r="37" spans="1:17" x14ac:dyDescent="0.3">
      <c r="A37" s="8">
        <v>165</v>
      </c>
      <c r="B37" s="8">
        <f t="shared" si="1"/>
        <v>9</v>
      </c>
      <c r="C37" s="8"/>
      <c r="D37" s="8">
        <v>197</v>
      </c>
      <c r="E37" s="8">
        <f t="shared" si="0"/>
        <v>1</v>
      </c>
    </row>
    <row r="38" spans="1:17" x14ac:dyDescent="0.3">
      <c r="A38" s="8">
        <v>166</v>
      </c>
      <c r="B38" s="8">
        <f t="shared" si="1"/>
        <v>1</v>
      </c>
      <c r="C38" s="8"/>
      <c r="D38" s="8">
        <v>198</v>
      </c>
      <c r="E38" s="8">
        <f t="shared" si="0"/>
        <v>2</v>
      </c>
      <c r="G38" s="8" t="s">
        <v>45</v>
      </c>
      <c r="H38" s="8"/>
      <c r="I38" s="8"/>
      <c r="J38" s="8"/>
      <c r="K38" s="8"/>
      <c r="L38" s="8"/>
      <c r="M38" s="8"/>
    </row>
    <row r="39" spans="1:17" x14ac:dyDescent="0.3">
      <c r="A39" s="8">
        <v>167</v>
      </c>
      <c r="B39" s="8">
        <f t="shared" si="1"/>
        <v>5</v>
      </c>
      <c r="C39" s="8"/>
      <c r="D39" s="8">
        <v>199</v>
      </c>
      <c r="E39" s="8">
        <f t="shared" si="0"/>
        <v>1</v>
      </c>
      <c r="G39" s="26" t="s">
        <v>30</v>
      </c>
      <c r="H39" s="27">
        <v>161.16666666666669</v>
      </c>
      <c r="I39" s="27">
        <v>173.5</v>
      </c>
      <c r="J39" s="27">
        <v>185.83333333333337</v>
      </c>
      <c r="K39" s="27">
        <v>198.16666666666669</v>
      </c>
      <c r="L39" s="27">
        <v>210.50000000000006</v>
      </c>
      <c r="M39" s="27">
        <v>222.83333333333337</v>
      </c>
      <c r="N39" s="27">
        <v>235.16666666666674</v>
      </c>
      <c r="O39" s="27">
        <v>247.50000000000006</v>
      </c>
      <c r="P39" s="27">
        <v>259.83333333333337</v>
      </c>
    </row>
    <row r="40" spans="1:17" x14ac:dyDescent="0.3">
      <c r="A40" s="8">
        <v>167</v>
      </c>
      <c r="B40" s="8">
        <f t="shared" si="1"/>
        <v>5</v>
      </c>
      <c r="C40" s="8"/>
      <c r="D40" s="8">
        <v>200</v>
      </c>
      <c r="E40" s="8">
        <f t="shared" si="0"/>
        <v>1</v>
      </c>
      <c r="F40" t="s">
        <v>43</v>
      </c>
      <c r="G40" s="26" t="s">
        <v>42</v>
      </c>
      <c r="H40" s="26">
        <f>H29</f>
        <v>43</v>
      </c>
      <c r="I40" s="26">
        <f t="shared" ref="I40:P40" si="8">H40+I29</f>
        <v>99</v>
      </c>
      <c r="J40" s="26">
        <f t="shared" si="8"/>
        <v>116</v>
      </c>
      <c r="K40" s="26">
        <f t="shared" si="8"/>
        <v>133</v>
      </c>
      <c r="L40" s="26">
        <f t="shared" si="8"/>
        <v>148</v>
      </c>
      <c r="M40" s="26">
        <f t="shared" si="8"/>
        <v>154</v>
      </c>
      <c r="N40" s="26">
        <f t="shared" si="8"/>
        <v>173</v>
      </c>
      <c r="O40" s="26">
        <f t="shared" si="8"/>
        <v>185</v>
      </c>
      <c r="P40" s="26">
        <f t="shared" si="8"/>
        <v>200</v>
      </c>
    </row>
    <row r="41" spans="1:17" x14ac:dyDescent="0.3">
      <c r="A41" s="8">
        <v>167</v>
      </c>
      <c r="B41" s="8">
        <f t="shared" si="1"/>
        <v>5</v>
      </c>
      <c r="C41" s="8"/>
      <c r="D41" s="8">
        <v>201</v>
      </c>
      <c r="E41" s="8">
        <f t="shared" si="0"/>
        <v>1</v>
      </c>
      <c r="G41" s="26">
        <v>0</v>
      </c>
      <c r="H41" s="28">
        <f>H40/200</f>
        <v>0.215</v>
      </c>
      <c r="I41" s="28">
        <f t="shared" ref="I41:P41" si="9">I40/200</f>
        <v>0.495</v>
      </c>
      <c r="J41" s="28">
        <f t="shared" si="9"/>
        <v>0.57999999999999996</v>
      </c>
      <c r="K41" s="28">
        <f t="shared" si="9"/>
        <v>0.66500000000000004</v>
      </c>
      <c r="L41" s="28">
        <f t="shared" si="9"/>
        <v>0.74</v>
      </c>
      <c r="M41" s="28">
        <f t="shared" si="9"/>
        <v>0.77</v>
      </c>
      <c r="N41" s="28">
        <f t="shared" si="9"/>
        <v>0.86499999999999999</v>
      </c>
      <c r="O41" s="28">
        <f t="shared" si="9"/>
        <v>0.92500000000000004</v>
      </c>
      <c r="P41" s="28">
        <f t="shared" si="9"/>
        <v>1</v>
      </c>
    </row>
    <row r="42" spans="1:17" x14ac:dyDescent="0.3">
      <c r="A42" s="8">
        <v>167</v>
      </c>
      <c r="B42" s="8">
        <f t="shared" si="1"/>
        <v>5</v>
      </c>
      <c r="C42" s="8"/>
      <c r="D42" s="8">
        <v>202</v>
      </c>
      <c r="E42" s="8">
        <f t="shared" si="0"/>
        <v>1</v>
      </c>
    </row>
    <row r="43" spans="1:17" x14ac:dyDescent="0.3">
      <c r="A43" s="8">
        <v>167</v>
      </c>
      <c r="B43" s="8">
        <f t="shared" si="1"/>
        <v>5</v>
      </c>
      <c r="C43" s="8"/>
      <c r="D43" s="8">
        <v>203</v>
      </c>
      <c r="E43" s="8">
        <f t="shared" si="0"/>
        <v>1</v>
      </c>
    </row>
    <row r="44" spans="1:17" x14ac:dyDescent="0.3">
      <c r="A44" s="8">
        <v>168</v>
      </c>
      <c r="B44" s="8">
        <f t="shared" si="1"/>
        <v>4</v>
      </c>
      <c r="C44" s="8"/>
      <c r="D44" s="8">
        <v>204</v>
      </c>
      <c r="E44" s="8">
        <f t="shared" si="0"/>
        <v>1</v>
      </c>
    </row>
    <row r="45" spans="1:17" x14ac:dyDescent="0.3">
      <c r="A45" s="8">
        <v>168</v>
      </c>
      <c r="B45" s="8">
        <f t="shared" si="1"/>
        <v>4</v>
      </c>
      <c r="C45" s="8"/>
      <c r="D45" s="8">
        <v>205</v>
      </c>
      <c r="E45" s="8">
        <f t="shared" si="0"/>
        <v>1</v>
      </c>
    </row>
    <row r="46" spans="1:17" x14ac:dyDescent="0.3">
      <c r="A46" s="8">
        <v>168</v>
      </c>
      <c r="B46" s="8">
        <f t="shared" si="1"/>
        <v>4</v>
      </c>
      <c r="C46" s="8"/>
      <c r="D46" s="8">
        <v>206</v>
      </c>
      <c r="E46" s="8">
        <f t="shared" si="0"/>
        <v>2</v>
      </c>
    </row>
    <row r="47" spans="1:17" x14ac:dyDescent="0.3">
      <c r="A47" s="8">
        <v>168</v>
      </c>
      <c r="B47" s="8">
        <f t="shared" si="1"/>
        <v>4</v>
      </c>
      <c r="C47" s="8"/>
      <c r="D47" s="8">
        <v>207</v>
      </c>
      <c r="E47" s="8">
        <f t="shared" si="0"/>
        <v>1</v>
      </c>
    </row>
    <row r="48" spans="1:17" x14ac:dyDescent="0.3">
      <c r="A48" s="8">
        <v>169</v>
      </c>
      <c r="B48" s="8">
        <f t="shared" si="1"/>
        <v>10</v>
      </c>
      <c r="C48" s="8"/>
      <c r="D48" s="8">
        <v>208</v>
      </c>
      <c r="E48" s="8">
        <f t="shared" si="0"/>
        <v>2</v>
      </c>
    </row>
    <row r="49" spans="1:9" x14ac:dyDescent="0.3">
      <c r="A49" s="8">
        <v>169</v>
      </c>
      <c r="B49" s="8">
        <f t="shared" si="1"/>
        <v>10</v>
      </c>
      <c r="C49" s="8"/>
      <c r="D49" s="8">
        <v>209</v>
      </c>
      <c r="E49" s="8">
        <f t="shared" si="0"/>
        <v>1</v>
      </c>
    </row>
    <row r="50" spans="1:9" x14ac:dyDescent="0.3">
      <c r="A50" s="8">
        <v>169</v>
      </c>
      <c r="B50" s="8">
        <f t="shared" si="1"/>
        <v>10</v>
      </c>
      <c r="C50" s="8"/>
      <c r="D50" s="8">
        <v>210</v>
      </c>
      <c r="E50" s="8">
        <f t="shared" si="0"/>
        <v>1</v>
      </c>
    </row>
    <row r="51" spans="1:9" x14ac:dyDescent="0.3">
      <c r="A51" s="8">
        <v>169</v>
      </c>
      <c r="B51" s="8">
        <f t="shared" si="1"/>
        <v>10</v>
      </c>
      <c r="C51" s="8"/>
      <c r="D51" s="8">
        <v>211</v>
      </c>
      <c r="E51" s="8">
        <f t="shared" si="0"/>
        <v>1</v>
      </c>
    </row>
    <row r="52" spans="1:9" x14ac:dyDescent="0.3">
      <c r="A52" s="8">
        <v>169</v>
      </c>
      <c r="B52" s="8">
        <f t="shared" si="1"/>
        <v>10</v>
      </c>
      <c r="C52" s="8"/>
      <c r="D52" s="8">
        <v>212</v>
      </c>
      <c r="E52" s="8">
        <f t="shared" si="0"/>
        <v>1</v>
      </c>
    </row>
    <row r="53" spans="1:9" x14ac:dyDescent="0.3">
      <c r="A53" s="8">
        <v>169</v>
      </c>
      <c r="B53" s="8">
        <f t="shared" si="1"/>
        <v>10</v>
      </c>
      <c r="C53" s="8"/>
      <c r="D53" s="8">
        <v>213</v>
      </c>
      <c r="E53" s="8">
        <f t="shared" si="0"/>
        <v>1</v>
      </c>
    </row>
    <row r="54" spans="1:9" x14ac:dyDescent="0.3">
      <c r="A54" s="8">
        <v>169</v>
      </c>
      <c r="B54" s="8">
        <f t="shared" si="1"/>
        <v>10</v>
      </c>
      <c r="C54" s="8"/>
      <c r="D54" s="8">
        <v>214</v>
      </c>
      <c r="E54" s="8">
        <f t="shared" si="0"/>
        <v>1</v>
      </c>
    </row>
    <row r="55" spans="1:9" x14ac:dyDescent="0.3">
      <c r="A55" s="8">
        <v>169</v>
      </c>
      <c r="B55" s="8">
        <f t="shared" si="1"/>
        <v>10</v>
      </c>
      <c r="C55" s="8"/>
      <c r="D55" s="8">
        <v>215</v>
      </c>
      <c r="E55" s="8">
        <f t="shared" si="0"/>
        <v>1</v>
      </c>
    </row>
    <row r="56" spans="1:9" x14ac:dyDescent="0.3">
      <c r="A56" s="8">
        <v>169</v>
      </c>
      <c r="B56" s="8">
        <f t="shared" si="1"/>
        <v>10</v>
      </c>
      <c r="C56" s="8"/>
      <c r="D56" s="8">
        <v>216</v>
      </c>
      <c r="E56" s="8">
        <f t="shared" si="0"/>
        <v>2</v>
      </c>
    </row>
    <row r="57" spans="1:9" x14ac:dyDescent="0.3">
      <c r="A57" s="8">
        <v>169</v>
      </c>
      <c r="B57" s="8">
        <f t="shared" si="1"/>
        <v>10</v>
      </c>
      <c r="C57" s="8"/>
      <c r="D57" s="8">
        <v>217</v>
      </c>
      <c r="E57" s="8">
        <f t="shared" si="0"/>
        <v>1</v>
      </c>
    </row>
    <row r="58" spans="1:9" x14ac:dyDescent="0.3">
      <c r="A58" s="8">
        <v>170</v>
      </c>
      <c r="B58" s="8">
        <f t="shared" si="1"/>
        <v>8</v>
      </c>
      <c r="C58" s="8"/>
      <c r="D58" s="8">
        <v>218</v>
      </c>
      <c r="E58" s="8">
        <f t="shared" si="0"/>
        <v>1</v>
      </c>
    </row>
    <row r="59" spans="1:9" x14ac:dyDescent="0.3">
      <c r="A59" s="8">
        <v>170</v>
      </c>
      <c r="B59" s="8">
        <f t="shared" si="1"/>
        <v>8</v>
      </c>
      <c r="C59" s="8"/>
      <c r="D59" s="8">
        <v>219</v>
      </c>
      <c r="E59" s="8">
        <f t="shared" si="0"/>
        <v>1</v>
      </c>
    </row>
    <row r="60" spans="1:9" x14ac:dyDescent="0.3">
      <c r="A60" s="8">
        <v>170</v>
      </c>
      <c r="B60" s="8">
        <f t="shared" si="1"/>
        <v>8</v>
      </c>
      <c r="C60" s="8"/>
      <c r="D60" s="8">
        <v>220</v>
      </c>
      <c r="E60" s="8">
        <f t="shared" si="0"/>
        <v>3</v>
      </c>
      <c r="G60" s="17" t="s">
        <v>48</v>
      </c>
      <c r="H60" s="17"/>
      <c r="I60" s="17"/>
    </row>
    <row r="61" spans="1:9" x14ac:dyDescent="0.3">
      <c r="A61" s="8">
        <v>170</v>
      </c>
      <c r="B61" s="8">
        <f t="shared" si="1"/>
        <v>8</v>
      </c>
      <c r="C61" s="8"/>
      <c r="D61" s="8">
        <v>230</v>
      </c>
      <c r="E61" s="8">
        <f t="shared" si="0"/>
        <v>1</v>
      </c>
      <c r="G61" s="8" t="s">
        <v>49</v>
      </c>
      <c r="H61" s="8"/>
      <c r="I61" s="8"/>
    </row>
    <row r="62" spans="1:9" x14ac:dyDescent="0.3">
      <c r="A62" s="8">
        <v>170</v>
      </c>
      <c r="B62" s="8">
        <f t="shared" si="1"/>
        <v>8</v>
      </c>
      <c r="C62" s="8"/>
      <c r="D62" s="8">
        <v>231</v>
      </c>
      <c r="E62" s="8">
        <f t="shared" si="0"/>
        <v>3</v>
      </c>
      <c r="G62" s="18" t="s">
        <v>50</v>
      </c>
      <c r="H62" s="14">
        <f>_xlfn.MODE.SNGL(A1:A200)</f>
        <v>169</v>
      </c>
    </row>
    <row r="63" spans="1:9" x14ac:dyDescent="0.3">
      <c r="A63" s="8">
        <v>170</v>
      </c>
      <c r="B63" s="8">
        <f t="shared" si="1"/>
        <v>8</v>
      </c>
      <c r="C63" s="8"/>
      <c r="D63" s="8">
        <v>232</v>
      </c>
      <c r="E63" s="8">
        <f t="shared" si="0"/>
        <v>1</v>
      </c>
      <c r="G63" s="18" t="s">
        <v>51</v>
      </c>
      <c r="H63" s="14">
        <f>[1]Аркуш1!$M$4</f>
        <v>129</v>
      </c>
    </row>
    <row r="64" spans="1:9" x14ac:dyDescent="0.3">
      <c r="A64" s="8">
        <v>170</v>
      </c>
      <c r="B64" s="8">
        <f t="shared" si="1"/>
        <v>8</v>
      </c>
      <c r="C64" s="8"/>
      <c r="D64" s="8">
        <v>233</v>
      </c>
      <c r="E64" s="8">
        <f t="shared" si="0"/>
        <v>1</v>
      </c>
      <c r="G64" s="19" t="s">
        <v>52</v>
      </c>
      <c r="H64" s="14">
        <f>AVERAGE(A1:A200)</f>
        <v>194.95750000000001</v>
      </c>
    </row>
    <row r="65" spans="1:8" x14ac:dyDescent="0.3">
      <c r="A65" s="8">
        <v>170</v>
      </c>
      <c r="B65" s="8">
        <f t="shared" si="1"/>
        <v>8</v>
      </c>
      <c r="C65" s="8"/>
      <c r="D65" s="8">
        <v>234</v>
      </c>
      <c r="E65" s="8">
        <f t="shared" si="0"/>
        <v>1</v>
      </c>
      <c r="G65" s="18" t="s">
        <v>53</v>
      </c>
      <c r="H65" s="21">
        <f>_xlfn.VAR.S(A1:A200)</f>
        <v>1068.7180339195977</v>
      </c>
    </row>
    <row r="66" spans="1:8" x14ac:dyDescent="0.3">
      <c r="A66" s="8">
        <v>171</v>
      </c>
      <c r="B66" s="8">
        <f t="shared" si="1"/>
        <v>3</v>
      </c>
      <c r="C66" s="8"/>
      <c r="D66" s="8">
        <v>235</v>
      </c>
      <c r="E66" s="8">
        <f t="shared" si="0"/>
        <v>1</v>
      </c>
      <c r="G66" s="18" t="s">
        <v>54</v>
      </c>
      <c r="H66" s="14">
        <f>SQRT(A1:A200)</f>
        <v>13.076696830622021</v>
      </c>
    </row>
    <row r="67" spans="1:8" x14ac:dyDescent="0.3">
      <c r="A67" s="8">
        <v>171</v>
      </c>
      <c r="B67" s="8">
        <f t="shared" si="1"/>
        <v>3</v>
      </c>
      <c r="C67" s="8"/>
      <c r="D67" s="8">
        <v>236</v>
      </c>
      <c r="E67" s="8">
        <f t="shared" ref="E67:E97" si="10">VLOOKUP(D67,$A$1:$B$200,2,0)</f>
        <v>6</v>
      </c>
      <c r="G67" s="20" t="s">
        <v>55</v>
      </c>
      <c r="H67" s="14" t="s">
        <v>59</v>
      </c>
    </row>
    <row r="68" spans="1:8" x14ac:dyDescent="0.3">
      <c r="A68" s="8">
        <v>171</v>
      </c>
      <c r="B68" s="8">
        <f t="shared" si="1"/>
        <v>3</v>
      </c>
      <c r="C68" s="8"/>
      <c r="D68" s="8">
        <v>237</v>
      </c>
      <c r="E68" s="8">
        <f t="shared" si="10"/>
        <v>1</v>
      </c>
      <c r="G68" s="18" t="s">
        <v>56</v>
      </c>
      <c r="H68" s="14">
        <f>SKEW(A1:A200)</f>
        <v>0.77373410152117561</v>
      </c>
    </row>
    <row r="69" spans="1:8" x14ac:dyDescent="0.3">
      <c r="A69" s="8">
        <v>172</v>
      </c>
      <c r="B69" s="8">
        <f t="shared" ref="B69:B132" si="11">COUNTIF($A$1:$A$200,A69)</f>
        <v>5</v>
      </c>
      <c r="C69" s="8"/>
      <c r="D69" s="8">
        <v>238</v>
      </c>
      <c r="E69" s="8">
        <f t="shared" si="10"/>
        <v>1</v>
      </c>
      <c r="G69" s="20" t="s">
        <v>57</v>
      </c>
      <c r="H69" s="14" t="s">
        <v>60</v>
      </c>
    </row>
    <row r="70" spans="1:8" x14ac:dyDescent="0.3">
      <c r="A70" s="8">
        <v>172</v>
      </c>
      <c r="B70" s="8">
        <f t="shared" si="11"/>
        <v>5</v>
      </c>
      <c r="C70" s="8"/>
      <c r="D70" s="8">
        <v>239</v>
      </c>
      <c r="E70" s="8">
        <f t="shared" si="10"/>
        <v>1</v>
      </c>
      <c r="G70" s="18" t="s">
        <v>58</v>
      </c>
      <c r="H70" s="14">
        <f>KURT(A1:A200)</f>
        <v>-0.76943276826369633</v>
      </c>
    </row>
    <row r="71" spans="1:8" x14ac:dyDescent="0.3">
      <c r="A71" s="8">
        <v>172</v>
      </c>
      <c r="B71" s="8">
        <f t="shared" si="11"/>
        <v>5</v>
      </c>
      <c r="C71" s="8"/>
      <c r="D71" s="8">
        <v>240</v>
      </c>
      <c r="E71" s="8">
        <f t="shared" si="10"/>
        <v>1</v>
      </c>
    </row>
    <row r="72" spans="1:8" x14ac:dyDescent="0.3">
      <c r="A72" s="8">
        <v>172</v>
      </c>
      <c r="B72" s="8">
        <f t="shared" si="11"/>
        <v>5</v>
      </c>
      <c r="C72" s="8"/>
      <c r="D72" s="8">
        <v>241</v>
      </c>
      <c r="E72" s="8">
        <f t="shared" si="10"/>
        <v>1</v>
      </c>
    </row>
    <row r="73" spans="1:8" x14ac:dyDescent="0.3">
      <c r="A73" s="8">
        <v>172</v>
      </c>
      <c r="B73" s="8">
        <f t="shared" si="11"/>
        <v>5</v>
      </c>
      <c r="C73" s="8"/>
      <c r="D73" s="8">
        <v>242</v>
      </c>
      <c r="E73" s="8">
        <f t="shared" si="10"/>
        <v>1</v>
      </c>
    </row>
    <row r="74" spans="1:8" x14ac:dyDescent="0.3">
      <c r="A74" s="8">
        <v>173</v>
      </c>
      <c r="B74" s="8">
        <f t="shared" si="11"/>
        <v>2</v>
      </c>
      <c r="C74" s="8"/>
      <c r="D74" s="8">
        <v>243</v>
      </c>
      <c r="E74" s="8">
        <f t="shared" si="10"/>
        <v>1</v>
      </c>
    </row>
    <row r="75" spans="1:8" x14ac:dyDescent="0.3">
      <c r="A75" s="8">
        <v>173</v>
      </c>
      <c r="B75" s="8">
        <f t="shared" si="11"/>
        <v>2</v>
      </c>
      <c r="C75" s="8"/>
      <c r="D75" s="8">
        <v>244</v>
      </c>
      <c r="E75" s="8">
        <f t="shared" si="10"/>
        <v>1</v>
      </c>
    </row>
    <row r="76" spans="1:8" x14ac:dyDescent="0.3">
      <c r="A76" s="8">
        <v>174</v>
      </c>
      <c r="B76" s="8">
        <f t="shared" si="11"/>
        <v>5</v>
      </c>
      <c r="C76" s="8"/>
      <c r="D76" s="8">
        <v>245</v>
      </c>
      <c r="E76" s="8">
        <f t="shared" si="10"/>
        <v>1</v>
      </c>
    </row>
    <row r="77" spans="1:8" x14ac:dyDescent="0.3">
      <c r="A77" s="8">
        <v>174</v>
      </c>
      <c r="B77" s="8">
        <f t="shared" si="11"/>
        <v>5</v>
      </c>
      <c r="C77" s="8"/>
      <c r="D77" s="8">
        <v>246</v>
      </c>
      <c r="E77" s="8">
        <f t="shared" si="10"/>
        <v>1</v>
      </c>
    </row>
    <row r="78" spans="1:8" x14ac:dyDescent="0.3">
      <c r="A78" s="8">
        <v>174</v>
      </c>
      <c r="B78" s="8">
        <f t="shared" si="11"/>
        <v>5</v>
      </c>
      <c r="C78" s="8"/>
      <c r="D78" s="8">
        <v>247</v>
      </c>
      <c r="E78" s="8">
        <f t="shared" si="10"/>
        <v>1</v>
      </c>
    </row>
    <row r="79" spans="1:8" x14ac:dyDescent="0.3">
      <c r="A79" s="8">
        <v>174</v>
      </c>
      <c r="B79" s="8">
        <f t="shared" si="11"/>
        <v>5</v>
      </c>
      <c r="C79" s="8"/>
      <c r="D79" s="8">
        <v>248</v>
      </c>
      <c r="E79" s="8">
        <f t="shared" si="10"/>
        <v>1</v>
      </c>
    </row>
    <row r="80" spans="1:8" x14ac:dyDescent="0.3">
      <c r="A80" s="8">
        <v>174</v>
      </c>
      <c r="B80" s="8">
        <f t="shared" si="11"/>
        <v>5</v>
      </c>
      <c r="C80" s="8"/>
      <c r="D80" s="8">
        <v>249</v>
      </c>
      <c r="E80" s="8">
        <f t="shared" si="10"/>
        <v>1</v>
      </c>
    </row>
    <row r="81" spans="1:5" x14ac:dyDescent="0.3">
      <c r="A81" s="8">
        <v>175</v>
      </c>
      <c r="B81" s="8">
        <f t="shared" si="11"/>
        <v>6</v>
      </c>
      <c r="C81" s="8"/>
      <c r="D81" s="8">
        <v>250</v>
      </c>
      <c r="E81" s="8">
        <f t="shared" si="10"/>
        <v>1</v>
      </c>
    </row>
    <row r="82" spans="1:5" x14ac:dyDescent="0.3">
      <c r="A82" s="8">
        <v>175</v>
      </c>
      <c r="B82" s="8">
        <f t="shared" si="11"/>
        <v>6</v>
      </c>
      <c r="C82" s="8"/>
      <c r="D82" s="8">
        <v>251</v>
      </c>
      <c r="E82" s="8">
        <f t="shared" si="10"/>
        <v>1</v>
      </c>
    </row>
    <row r="83" spans="1:5" x14ac:dyDescent="0.3">
      <c r="A83" s="8">
        <v>175</v>
      </c>
      <c r="B83" s="8">
        <f t="shared" si="11"/>
        <v>6</v>
      </c>
      <c r="C83" s="8"/>
      <c r="D83" s="8">
        <v>252</v>
      </c>
      <c r="E83" s="8">
        <f t="shared" si="10"/>
        <v>1</v>
      </c>
    </row>
    <row r="84" spans="1:5" x14ac:dyDescent="0.3">
      <c r="A84" s="8">
        <v>175</v>
      </c>
      <c r="B84" s="8">
        <f t="shared" si="11"/>
        <v>6</v>
      </c>
      <c r="C84" s="8"/>
      <c r="D84" s="8">
        <v>253</v>
      </c>
      <c r="E84" s="8">
        <f t="shared" si="10"/>
        <v>1</v>
      </c>
    </row>
    <row r="85" spans="1:5" x14ac:dyDescent="0.3">
      <c r="A85" s="8">
        <v>175</v>
      </c>
      <c r="B85" s="8">
        <f t="shared" si="11"/>
        <v>6</v>
      </c>
      <c r="C85" s="8"/>
      <c r="D85" s="8">
        <v>254</v>
      </c>
      <c r="E85" s="8">
        <f t="shared" si="10"/>
        <v>1</v>
      </c>
    </row>
    <row r="86" spans="1:5" x14ac:dyDescent="0.3">
      <c r="A86" s="8">
        <v>175</v>
      </c>
      <c r="B86" s="8">
        <f t="shared" si="11"/>
        <v>6</v>
      </c>
      <c r="C86" s="8"/>
      <c r="D86" s="8">
        <v>255</v>
      </c>
      <c r="E86" s="8">
        <f t="shared" si="10"/>
        <v>1</v>
      </c>
    </row>
    <row r="87" spans="1:5" x14ac:dyDescent="0.3">
      <c r="A87" s="8">
        <v>176</v>
      </c>
      <c r="B87" s="8">
        <f t="shared" si="11"/>
        <v>1</v>
      </c>
      <c r="C87" s="8"/>
      <c r="D87" s="8">
        <v>256</v>
      </c>
      <c r="E87" s="8">
        <f t="shared" si="10"/>
        <v>1</v>
      </c>
    </row>
    <row r="88" spans="1:5" x14ac:dyDescent="0.3">
      <c r="A88" s="8">
        <v>177</v>
      </c>
      <c r="B88" s="8">
        <f t="shared" si="11"/>
        <v>4</v>
      </c>
      <c r="C88" s="8"/>
      <c r="D88" s="8">
        <v>257</v>
      </c>
      <c r="E88" s="8">
        <f t="shared" si="10"/>
        <v>1</v>
      </c>
    </row>
    <row r="89" spans="1:5" x14ac:dyDescent="0.3">
      <c r="A89" s="8">
        <v>177</v>
      </c>
      <c r="B89" s="8">
        <f t="shared" si="11"/>
        <v>4</v>
      </c>
      <c r="C89" s="8"/>
      <c r="D89" s="8">
        <v>258</v>
      </c>
      <c r="E89" s="8">
        <f t="shared" si="10"/>
        <v>1</v>
      </c>
    </row>
    <row r="90" spans="1:5" x14ac:dyDescent="0.3">
      <c r="A90" s="8">
        <v>177</v>
      </c>
      <c r="B90" s="8">
        <f t="shared" si="11"/>
        <v>4</v>
      </c>
      <c r="C90" s="8"/>
      <c r="D90" s="8">
        <v>259</v>
      </c>
      <c r="E90" s="8">
        <f t="shared" si="10"/>
        <v>1</v>
      </c>
    </row>
    <row r="91" spans="1:5" x14ac:dyDescent="0.3">
      <c r="A91" s="8">
        <v>177</v>
      </c>
      <c r="B91" s="8">
        <f t="shared" si="11"/>
        <v>4</v>
      </c>
      <c r="C91" s="8"/>
      <c r="D91" s="8">
        <v>260</v>
      </c>
      <c r="E91" s="8">
        <f t="shared" si="10"/>
        <v>1</v>
      </c>
    </row>
    <row r="92" spans="1:5" x14ac:dyDescent="0.3">
      <c r="A92" s="8">
        <v>177.5</v>
      </c>
      <c r="B92" s="8">
        <f t="shared" si="11"/>
        <v>1</v>
      </c>
      <c r="C92" s="8"/>
      <c r="D92" s="8">
        <v>261</v>
      </c>
      <c r="E92" s="8">
        <f t="shared" si="10"/>
        <v>1</v>
      </c>
    </row>
    <row r="93" spans="1:5" x14ac:dyDescent="0.3">
      <c r="A93" s="8">
        <v>178</v>
      </c>
      <c r="B93" s="8">
        <f t="shared" si="11"/>
        <v>6</v>
      </c>
      <c r="C93" s="8"/>
      <c r="D93" s="8">
        <v>262</v>
      </c>
      <c r="E93" s="8">
        <f t="shared" si="10"/>
        <v>1</v>
      </c>
    </row>
    <row r="94" spans="1:5" x14ac:dyDescent="0.3">
      <c r="A94" s="8">
        <v>178</v>
      </c>
      <c r="B94" s="8">
        <f t="shared" si="11"/>
        <v>6</v>
      </c>
      <c r="C94" s="8"/>
      <c r="D94" s="8">
        <v>263</v>
      </c>
      <c r="E94" s="8">
        <f t="shared" si="10"/>
        <v>1</v>
      </c>
    </row>
    <row r="95" spans="1:5" x14ac:dyDescent="0.3">
      <c r="A95" s="8">
        <v>178</v>
      </c>
      <c r="B95" s="8">
        <f t="shared" si="11"/>
        <v>6</v>
      </c>
      <c r="C95" s="8"/>
      <c r="D95" s="8">
        <v>264</v>
      </c>
      <c r="E95" s="8">
        <f t="shared" si="10"/>
        <v>1</v>
      </c>
    </row>
    <row r="96" spans="1:5" x14ac:dyDescent="0.3">
      <c r="A96" s="8">
        <v>178</v>
      </c>
      <c r="B96" s="8">
        <f t="shared" si="11"/>
        <v>6</v>
      </c>
      <c r="C96" s="8"/>
      <c r="D96" s="8">
        <v>265</v>
      </c>
      <c r="E96" s="8">
        <f t="shared" si="10"/>
        <v>1</v>
      </c>
    </row>
    <row r="97" spans="1:5" x14ac:dyDescent="0.3">
      <c r="A97" s="8">
        <v>178</v>
      </c>
      <c r="B97" s="8">
        <f t="shared" si="11"/>
        <v>6</v>
      </c>
      <c r="C97" s="8"/>
      <c r="D97" s="8">
        <v>266</v>
      </c>
      <c r="E97" s="8">
        <f t="shared" si="10"/>
        <v>3</v>
      </c>
    </row>
    <row r="98" spans="1:5" x14ac:dyDescent="0.3">
      <c r="A98" s="8">
        <v>178</v>
      </c>
      <c r="B98" s="8">
        <f t="shared" si="11"/>
        <v>6</v>
      </c>
      <c r="C98" s="8"/>
      <c r="D98" s="8"/>
      <c r="E98" s="8">
        <f>SUM(E1:E97)</f>
        <v>200</v>
      </c>
    </row>
    <row r="99" spans="1:5" x14ac:dyDescent="0.3">
      <c r="A99" s="8">
        <v>179</v>
      </c>
      <c r="B99" s="8">
        <f t="shared" si="11"/>
        <v>1</v>
      </c>
      <c r="C99" s="8"/>
      <c r="D99" s="8"/>
      <c r="E99" s="8"/>
    </row>
    <row r="100" spans="1:5" x14ac:dyDescent="0.3">
      <c r="A100" s="8">
        <v>180</v>
      </c>
      <c r="B100" s="8">
        <f t="shared" si="11"/>
        <v>2</v>
      </c>
      <c r="C100" s="8"/>
      <c r="D100" s="8"/>
      <c r="E100" s="8"/>
    </row>
    <row r="101" spans="1:5" x14ac:dyDescent="0.3">
      <c r="A101" s="8">
        <v>180</v>
      </c>
      <c r="B101" s="8">
        <f t="shared" si="11"/>
        <v>2</v>
      </c>
      <c r="C101" s="8"/>
      <c r="D101" s="8"/>
      <c r="E101" s="8"/>
    </row>
    <row r="102" spans="1:5" x14ac:dyDescent="0.3">
      <c r="A102" s="8">
        <v>181</v>
      </c>
      <c r="B102" s="8">
        <f t="shared" si="11"/>
        <v>2</v>
      </c>
      <c r="C102" s="8"/>
      <c r="D102" s="8"/>
      <c r="E102" s="8"/>
    </row>
    <row r="103" spans="1:5" x14ac:dyDescent="0.3">
      <c r="A103" s="8">
        <v>181</v>
      </c>
      <c r="B103" s="8">
        <f t="shared" si="11"/>
        <v>2</v>
      </c>
      <c r="C103" s="8"/>
      <c r="D103" s="8"/>
      <c r="E103" s="8"/>
    </row>
    <row r="104" spans="1:5" x14ac:dyDescent="0.3">
      <c r="A104" s="8">
        <v>182</v>
      </c>
      <c r="B104" s="8">
        <f t="shared" si="11"/>
        <v>1</v>
      </c>
      <c r="C104" s="8"/>
      <c r="D104" s="8"/>
      <c r="E104" s="8"/>
    </row>
    <row r="105" spans="1:5" x14ac:dyDescent="0.3">
      <c r="A105" s="8">
        <v>183</v>
      </c>
      <c r="B105" s="8">
        <f t="shared" si="11"/>
        <v>3</v>
      </c>
      <c r="C105" s="8"/>
      <c r="D105" s="8"/>
      <c r="E105" s="8"/>
    </row>
    <row r="106" spans="1:5" x14ac:dyDescent="0.3">
      <c r="A106" s="8">
        <v>183</v>
      </c>
      <c r="B106" s="8">
        <f t="shared" si="11"/>
        <v>3</v>
      </c>
      <c r="C106" s="8"/>
      <c r="D106" s="8"/>
      <c r="E106" s="8"/>
    </row>
    <row r="107" spans="1:5" x14ac:dyDescent="0.3">
      <c r="A107" s="8">
        <v>183</v>
      </c>
      <c r="B107" s="8">
        <f t="shared" si="11"/>
        <v>3</v>
      </c>
      <c r="C107" s="8"/>
      <c r="D107" s="8"/>
      <c r="E107" s="8"/>
    </row>
    <row r="108" spans="1:5" x14ac:dyDescent="0.3">
      <c r="A108" s="8">
        <v>185</v>
      </c>
      <c r="B108" s="8">
        <f t="shared" si="11"/>
        <v>1</v>
      </c>
      <c r="C108" s="8"/>
      <c r="D108" s="8"/>
      <c r="E108" s="8"/>
    </row>
    <row r="109" spans="1:5" x14ac:dyDescent="0.3">
      <c r="A109" s="8">
        <v>186</v>
      </c>
      <c r="B109" s="8">
        <f t="shared" si="11"/>
        <v>3</v>
      </c>
      <c r="C109" s="8"/>
      <c r="D109" s="8"/>
      <c r="E109" s="8"/>
    </row>
    <row r="110" spans="1:5" x14ac:dyDescent="0.3">
      <c r="A110" s="8">
        <v>186</v>
      </c>
      <c r="B110" s="8">
        <f t="shared" si="11"/>
        <v>3</v>
      </c>
      <c r="C110" s="8"/>
      <c r="D110" s="8"/>
      <c r="E110" s="8"/>
    </row>
    <row r="111" spans="1:5" x14ac:dyDescent="0.3">
      <c r="A111" s="8">
        <v>186</v>
      </c>
      <c r="B111" s="8">
        <f t="shared" si="11"/>
        <v>3</v>
      </c>
      <c r="C111" s="8"/>
      <c r="D111" s="8"/>
      <c r="E111" s="8"/>
    </row>
    <row r="112" spans="1:5" x14ac:dyDescent="0.3">
      <c r="A112" s="8">
        <v>188</v>
      </c>
      <c r="B112" s="8">
        <f t="shared" si="11"/>
        <v>1</v>
      </c>
      <c r="C112" s="8"/>
      <c r="D112" s="8"/>
      <c r="E112" s="8"/>
    </row>
    <row r="113" spans="1:5" x14ac:dyDescent="0.3">
      <c r="A113" s="8">
        <v>189</v>
      </c>
      <c r="B113" s="8">
        <f t="shared" si="11"/>
        <v>3</v>
      </c>
      <c r="C113" s="8"/>
      <c r="D113" s="8"/>
      <c r="E113" s="8"/>
    </row>
    <row r="114" spans="1:5" x14ac:dyDescent="0.3">
      <c r="A114" s="8">
        <v>189</v>
      </c>
      <c r="B114" s="8">
        <f t="shared" si="11"/>
        <v>3</v>
      </c>
      <c r="C114" s="8"/>
      <c r="D114" s="8"/>
      <c r="E114" s="8"/>
    </row>
    <row r="115" spans="1:5" x14ac:dyDescent="0.3">
      <c r="A115" s="8">
        <v>189</v>
      </c>
      <c r="B115" s="8">
        <f t="shared" si="11"/>
        <v>3</v>
      </c>
      <c r="C115" s="8"/>
      <c r="D115" s="8"/>
      <c r="E115" s="8"/>
    </row>
    <row r="116" spans="1:5" x14ac:dyDescent="0.3">
      <c r="A116" s="8">
        <v>190</v>
      </c>
      <c r="B116" s="8">
        <f t="shared" si="11"/>
        <v>1</v>
      </c>
      <c r="C116" s="8"/>
      <c r="D116" s="8"/>
      <c r="E116" s="8"/>
    </row>
    <row r="117" spans="1:5" x14ac:dyDescent="0.3">
      <c r="A117" s="8">
        <v>194</v>
      </c>
      <c r="B117" s="8">
        <f t="shared" si="11"/>
        <v>1</v>
      </c>
      <c r="C117" s="8"/>
      <c r="D117" s="8"/>
      <c r="E117" s="8"/>
    </row>
    <row r="118" spans="1:5" x14ac:dyDescent="0.3">
      <c r="A118" s="8">
        <v>195</v>
      </c>
      <c r="B118" s="8">
        <f t="shared" si="11"/>
        <v>1</v>
      </c>
      <c r="C118" s="8"/>
      <c r="D118" s="8"/>
      <c r="E118" s="8"/>
    </row>
    <row r="119" spans="1:5" x14ac:dyDescent="0.3">
      <c r="A119" s="8">
        <v>196</v>
      </c>
      <c r="B119" s="8">
        <f t="shared" si="11"/>
        <v>6</v>
      </c>
      <c r="C119" s="8"/>
      <c r="D119" s="8"/>
      <c r="E119" s="8"/>
    </row>
    <row r="120" spans="1:5" x14ac:dyDescent="0.3">
      <c r="A120" s="8">
        <v>196</v>
      </c>
      <c r="B120" s="8">
        <f t="shared" si="11"/>
        <v>6</v>
      </c>
      <c r="C120" s="8"/>
      <c r="D120" s="8"/>
      <c r="E120" s="8"/>
    </row>
    <row r="121" spans="1:5" x14ac:dyDescent="0.3">
      <c r="A121" s="8">
        <v>196</v>
      </c>
      <c r="B121" s="8">
        <f t="shared" si="11"/>
        <v>6</v>
      </c>
      <c r="C121" s="8"/>
      <c r="D121" s="8"/>
      <c r="E121" s="8"/>
    </row>
    <row r="122" spans="1:5" x14ac:dyDescent="0.3">
      <c r="A122" s="8">
        <v>196</v>
      </c>
      <c r="B122" s="8">
        <f t="shared" si="11"/>
        <v>6</v>
      </c>
      <c r="C122" s="8"/>
      <c r="D122" s="8"/>
      <c r="E122" s="8"/>
    </row>
    <row r="123" spans="1:5" x14ac:dyDescent="0.3">
      <c r="A123" s="8">
        <v>196</v>
      </c>
      <c r="B123" s="8">
        <f t="shared" si="11"/>
        <v>6</v>
      </c>
      <c r="C123" s="8"/>
      <c r="D123" s="8"/>
      <c r="E123" s="8"/>
    </row>
    <row r="124" spans="1:5" x14ac:dyDescent="0.3">
      <c r="A124" s="8">
        <v>196</v>
      </c>
      <c r="B124" s="8">
        <f t="shared" si="11"/>
        <v>6</v>
      </c>
      <c r="C124" s="8"/>
      <c r="D124" s="8"/>
      <c r="E124" s="8"/>
    </row>
    <row r="125" spans="1:5" x14ac:dyDescent="0.3">
      <c r="A125" s="8">
        <v>197</v>
      </c>
      <c r="B125" s="8">
        <f t="shared" si="11"/>
        <v>1</v>
      </c>
      <c r="C125" s="8"/>
      <c r="D125" s="8"/>
      <c r="E125" s="8"/>
    </row>
    <row r="126" spans="1:5" x14ac:dyDescent="0.3">
      <c r="A126" s="8">
        <v>198</v>
      </c>
      <c r="B126" s="8">
        <f t="shared" si="11"/>
        <v>2</v>
      </c>
      <c r="C126" s="8"/>
      <c r="D126" s="8"/>
      <c r="E126" s="8"/>
    </row>
    <row r="127" spans="1:5" x14ac:dyDescent="0.3">
      <c r="A127" s="8">
        <v>198</v>
      </c>
      <c r="B127" s="8">
        <f t="shared" si="11"/>
        <v>2</v>
      </c>
      <c r="C127" s="8"/>
      <c r="D127" s="8"/>
      <c r="E127" s="8"/>
    </row>
    <row r="128" spans="1:5" x14ac:dyDescent="0.3">
      <c r="A128" s="8">
        <v>199</v>
      </c>
      <c r="B128" s="8">
        <f t="shared" si="11"/>
        <v>1</v>
      </c>
      <c r="C128" s="8"/>
      <c r="D128" s="8"/>
      <c r="E128" s="8"/>
    </row>
    <row r="129" spans="1:5" x14ac:dyDescent="0.3">
      <c r="A129" s="8">
        <v>200</v>
      </c>
      <c r="B129" s="8">
        <f t="shared" si="11"/>
        <v>1</v>
      </c>
      <c r="C129" s="8"/>
      <c r="D129" s="8"/>
      <c r="E129" s="8"/>
    </row>
    <row r="130" spans="1:5" x14ac:dyDescent="0.3">
      <c r="A130" s="8">
        <v>201</v>
      </c>
      <c r="B130" s="8">
        <f t="shared" si="11"/>
        <v>1</v>
      </c>
      <c r="C130" s="8"/>
      <c r="D130" s="8"/>
      <c r="E130" s="8"/>
    </row>
    <row r="131" spans="1:5" x14ac:dyDescent="0.3">
      <c r="A131" s="8">
        <v>202</v>
      </c>
      <c r="B131" s="8">
        <f t="shared" si="11"/>
        <v>1</v>
      </c>
      <c r="C131" s="8"/>
      <c r="D131" s="8"/>
      <c r="E131" s="8"/>
    </row>
    <row r="132" spans="1:5" x14ac:dyDescent="0.3">
      <c r="A132" s="8">
        <v>203</v>
      </c>
      <c r="B132" s="8">
        <f t="shared" si="11"/>
        <v>1</v>
      </c>
      <c r="C132" s="8"/>
      <c r="D132" s="8"/>
      <c r="E132" s="8"/>
    </row>
    <row r="133" spans="1:5" x14ac:dyDescent="0.3">
      <c r="A133" s="8">
        <v>204</v>
      </c>
      <c r="B133" s="8">
        <f t="shared" ref="B133:B196" si="12">COUNTIF($A$1:$A$200,A133)</f>
        <v>1</v>
      </c>
      <c r="C133" s="8"/>
      <c r="D133" s="8"/>
      <c r="E133" s="8"/>
    </row>
    <row r="134" spans="1:5" x14ac:dyDescent="0.3">
      <c r="A134" s="8">
        <v>205</v>
      </c>
      <c r="B134" s="8">
        <f t="shared" si="12"/>
        <v>1</v>
      </c>
      <c r="C134" s="8"/>
      <c r="D134" s="8"/>
      <c r="E134" s="8"/>
    </row>
    <row r="135" spans="1:5" x14ac:dyDescent="0.3">
      <c r="A135" s="8">
        <v>206</v>
      </c>
      <c r="B135" s="8">
        <f t="shared" si="12"/>
        <v>2</v>
      </c>
      <c r="C135" s="8"/>
      <c r="D135" s="8"/>
      <c r="E135" s="8"/>
    </row>
    <row r="136" spans="1:5" x14ac:dyDescent="0.3">
      <c r="A136" s="8">
        <v>206</v>
      </c>
      <c r="B136" s="8">
        <f t="shared" si="12"/>
        <v>2</v>
      </c>
      <c r="C136" s="8"/>
      <c r="D136" s="8"/>
      <c r="E136" s="8"/>
    </row>
    <row r="137" spans="1:5" x14ac:dyDescent="0.3">
      <c r="A137" s="8">
        <v>207</v>
      </c>
      <c r="B137" s="8">
        <f t="shared" si="12"/>
        <v>1</v>
      </c>
      <c r="C137" s="8"/>
      <c r="D137" s="8"/>
      <c r="E137" s="8"/>
    </row>
    <row r="138" spans="1:5" x14ac:dyDescent="0.3">
      <c r="A138" s="8">
        <v>208</v>
      </c>
      <c r="B138" s="8">
        <f t="shared" si="12"/>
        <v>2</v>
      </c>
      <c r="C138" s="8"/>
      <c r="D138" s="8"/>
      <c r="E138" s="8"/>
    </row>
    <row r="139" spans="1:5" x14ac:dyDescent="0.3">
      <c r="A139" s="8">
        <v>208</v>
      </c>
      <c r="B139" s="8">
        <f t="shared" si="12"/>
        <v>2</v>
      </c>
      <c r="C139" s="8"/>
      <c r="D139" s="8"/>
      <c r="E139" s="8"/>
    </row>
    <row r="140" spans="1:5" x14ac:dyDescent="0.3">
      <c r="A140" s="8">
        <v>209</v>
      </c>
      <c r="B140" s="8">
        <f t="shared" si="12"/>
        <v>1</v>
      </c>
      <c r="C140" s="8"/>
      <c r="D140" s="8"/>
      <c r="E140" s="8"/>
    </row>
    <row r="141" spans="1:5" x14ac:dyDescent="0.3">
      <c r="A141" s="8">
        <v>210</v>
      </c>
      <c r="B141" s="8">
        <f t="shared" si="12"/>
        <v>1</v>
      </c>
      <c r="C141" s="8"/>
      <c r="D141" s="8"/>
      <c r="E141" s="8"/>
    </row>
    <row r="142" spans="1:5" x14ac:dyDescent="0.3">
      <c r="A142" s="8">
        <v>211</v>
      </c>
      <c r="B142" s="8">
        <f t="shared" si="12"/>
        <v>1</v>
      </c>
      <c r="C142" s="8"/>
      <c r="D142" s="8"/>
      <c r="E142" s="8"/>
    </row>
    <row r="143" spans="1:5" x14ac:dyDescent="0.3">
      <c r="A143" s="8">
        <v>212</v>
      </c>
      <c r="B143" s="8">
        <f t="shared" si="12"/>
        <v>1</v>
      </c>
      <c r="C143" s="8"/>
      <c r="D143" s="8"/>
      <c r="E143" s="8"/>
    </row>
    <row r="144" spans="1:5" x14ac:dyDescent="0.3">
      <c r="A144" s="8">
        <v>213</v>
      </c>
      <c r="B144" s="8">
        <f t="shared" si="12"/>
        <v>1</v>
      </c>
      <c r="C144" s="8"/>
      <c r="D144" s="8"/>
      <c r="E144" s="8"/>
    </row>
    <row r="145" spans="1:5" x14ac:dyDescent="0.3">
      <c r="A145" s="8">
        <v>214</v>
      </c>
      <c r="B145" s="8">
        <f t="shared" si="12"/>
        <v>1</v>
      </c>
      <c r="C145" s="8"/>
      <c r="D145" s="8"/>
      <c r="E145" s="8"/>
    </row>
    <row r="146" spans="1:5" x14ac:dyDescent="0.3">
      <c r="A146" s="8">
        <v>215</v>
      </c>
      <c r="B146" s="8">
        <f t="shared" si="12"/>
        <v>1</v>
      </c>
      <c r="C146" s="8"/>
      <c r="D146" s="8"/>
      <c r="E146" s="8"/>
    </row>
    <row r="147" spans="1:5" x14ac:dyDescent="0.3">
      <c r="A147" s="8">
        <v>216</v>
      </c>
      <c r="B147" s="8">
        <f t="shared" si="12"/>
        <v>2</v>
      </c>
      <c r="C147" s="8"/>
      <c r="D147" s="8"/>
      <c r="E147" s="8"/>
    </row>
    <row r="148" spans="1:5" x14ac:dyDescent="0.3">
      <c r="A148" s="8">
        <v>216</v>
      </c>
      <c r="B148" s="8">
        <f t="shared" si="12"/>
        <v>2</v>
      </c>
      <c r="C148" s="8"/>
      <c r="D148" s="8"/>
      <c r="E148" s="8"/>
    </row>
    <row r="149" spans="1:5" x14ac:dyDescent="0.3">
      <c r="A149" s="8">
        <v>217</v>
      </c>
      <c r="B149" s="8">
        <f t="shared" si="12"/>
        <v>1</v>
      </c>
      <c r="C149" s="8"/>
      <c r="D149" s="8"/>
      <c r="E149" s="8"/>
    </row>
    <row r="150" spans="1:5" x14ac:dyDescent="0.3">
      <c r="A150" s="8">
        <v>218</v>
      </c>
      <c r="B150" s="8">
        <f t="shared" si="12"/>
        <v>1</v>
      </c>
      <c r="C150" s="8"/>
      <c r="D150" s="8"/>
      <c r="E150" s="8"/>
    </row>
    <row r="151" spans="1:5" x14ac:dyDescent="0.3">
      <c r="A151" s="8">
        <v>219</v>
      </c>
      <c r="B151" s="8">
        <f t="shared" si="12"/>
        <v>1</v>
      </c>
      <c r="C151" s="8"/>
      <c r="D151" s="8"/>
      <c r="E151" s="8"/>
    </row>
    <row r="152" spans="1:5" x14ac:dyDescent="0.3">
      <c r="A152" s="8">
        <v>220</v>
      </c>
      <c r="B152" s="8">
        <f t="shared" si="12"/>
        <v>3</v>
      </c>
      <c r="C152" s="8"/>
      <c r="D152" s="8"/>
      <c r="E152" s="8"/>
    </row>
    <row r="153" spans="1:5" x14ac:dyDescent="0.3">
      <c r="A153" s="8">
        <v>220</v>
      </c>
      <c r="B153" s="8">
        <f t="shared" si="12"/>
        <v>3</v>
      </c>
      <c r="C153" s="8"/>
      <c r="D153" s="8"/>
      <c r="E153" s="8"/>
    </row>
    <row r="154" spans="1:5" x14ac:dyDescent="0.3">
      <c r="A154" s="8">
        <v>220</v>
      </c>
      <c r="B154" s="8">
        <f t="shared" si="12"/>
        <v>3</v>
      </c>
      <c r="C154" s="8"/>
      <c r="D154" s="8"/>
      <c r="E154" s="8"/>
    </row>
    <row r="155" spans="1:5" x14ac:dyDescent="0.3">
      <c r="A155" s="8">
        <v>230</v>
      </c>
      <c r="B155" s="8">
        <f t="shared" si="12"/>
        <v>1</v>
      </c>
      <c r="C155" s="8"/>
      <c r="D155" s="8"/>
      <c r="E155" s="8"/>
    </row>
    <row r="156" spans="1:5" x14ac:dyDescent="0.3">
      <c r="A156" s="8">
        <v>231</v>
      </c>
      <c r="B156" s="8">
        <f t="shared" si="12"/>
        <v>3</v>
      </c>
      <c r="C156" s="8"/>
      <c r="D156" s="8"/>
      <c r="E156" s="8"/>
    </row>
    <row r="157" spans="1:5" x14ac:dyDescent="0.3">
      <c r="A157" s="8">
        <v>231</v>
      </c>
      <c r="B157" s="8">
        <f t="shared" si="12"/>
        <v>3</v>
      </c>
      <c r="C157" s="8"/>
      <c r="D157" s="8"/>
      <c r="E157" s="8"/>
    </row>
    <row r="158" spans="1:5" x14ac:dyDescent="0.3">
      <c r="A158" s="8">
        <v>231</v>
      </c>
      <c r="B158" s="8">
        <f t="shared" si="12"/>
        <v>3</v>
      </c>
      <c r="C158" s="8"/>
      <c r="D158" s="8"/>
      <c r="E158" s="8"/>
    </row>
    <row r="159" spans="1:5" x14ac:dyDescent="0.3">
      <c r="A159" s="8">
        <v>232</v>
      </c>
      <c r="B159" s="8">
        <f t="shared" si="12"/>
        <v>1</v>
      </c>
      <c r="C159" s="8"/>
      <c r="D159" s="8"/>
      <c r="E159" s="8"/>
    </row>
    <row r="160" spans="1:5" x14ac:dyDescent="0.3">
      <c r="A160" s="8">
        <v>233</v>
      </c>
      <c r="B160" s="8">
        <f t="shared" si="12"/>
        <v>1</v>
      </c>
      <c r="C160" s="8"/>
      <c r="D160" s="8"/>
      <c r="E160" s="8"/>
    </row>
    <row r="161" spans="1:5" x14ac:dyDescent="0.3">
      <c r="A161" s="8">
        <v>234</v>
      </c>
      <c r="B161" s="8">
        <f t="shared" si="12"/>
        <v>1</v>
      </c>
      <c r="C161" s="8"/>
      <c r="D161" s="8"/>
      <c r="E161" s="8"/>
    </row>
    <row r="162" spans="1:5" x14ac:dyDescent="0.3">
      <c r="A162" s="8">
        <v>235</v>
      </c>
      <c r="B162" s="8">
        <f t="shared" si="12"/>
        <v>1</v>
      </c>
      <c r="C162" s="8"/>
      <c r="D162" s="8"/>
      <c r="E162" s="8"/>
    </row>
    <row r="163" spans="1:5" x14ac:dyDescent="0.3">
      <c r="A163" s="8">
        <v>236</v>
      </c>
      <c r="B163" s="8">
        <f t="shared" si="12"/>
        <v>6</v>
      </c>
      <c r="C163" s="8"/>
      <c r="D163" s="8"/>
      <c r="E163" s="8"/>
    </row>
    <row r="164" spans="1:5" x14ac:dyDescent="0.3">
      <c r="A164" s="8">
        <v>236</v>
      </c>
      <c r="B164" s="8">
        <f t="shared" si="12"/>
        <v>6</v>
      </c>
      <c r="C164" s="8"/>
      <c r="D164" s="8"/>
      <c r="E164" s="8"/>
    </row>
    <row r="165" spans="1:5" x14ac:dyDescent="0.3">
      <c r="A165" s="8">
        <v>236</v>
      </c>
      <c r="B165" s="8">
        <f t="shared" si="12"/>
        <v>6</v>
      </c>
      <c r="C165" s="8"/>
      <c r="D165" s="8"/>
      <c r="E165" s="8"/>
    </row>
    <row r="166" spans="1:5" x14ac:dyDescent="0.3">
      <c r="A166" s="8">
        <v>236</v>
      </c>
      <c r="B166" s="8">
        <f t="shared" si="12"/>
        <v>6</v>
      </c>
      <c r="C166" s="8"/>
      <c r="D166" s="8"/>
      <c r="E166" s="8"/>
    </row>
    <row r="167" spans="1:5" x14ac:dyDescent="0.3">
      <c r="A167" s="8">
        <v>236</v>
      </c>
      <c r="B167" s="8">
        <f t="shared" si="12"/>
        <v>6</v>
      </c>
      <c r="C167" s="8"/>
      <c r="D167" s="8"/>
      <c r="E167" s="8"/>
    </row>
    <row r="168" spans="1:5" x14ac:dyDescent="0.3">
      <c r="A168" s="8">
        <v>236</v>
      </c>
      <c r="B168" s="8">
        <f t="shared" si="12"/>
        <v>6</v>
      </c>
      <c r="C168" s="8"/>
      <c r="D168" s="8"/>
      <c r="E168" s="8"/>
    </row>
    <row r="169" spans="1:5" x14ac:dyDescent="0.3">
      <c r="A169" s="8">
        <v>237</v>
      </c>
      <c r="B169" s="8">
        <f t="shared" si="12"/>
        <v>1</v>
      </c>
      <c r="C169" s="8"/>
      <c r="D169" s="8"/>
      <c r="E169" s="8"/>
    </row>
    <row r="170" spans="1:5" x14ac:dyDescent="0.3">
      <c r="A170" s="8">
        <v>238</v>
      </c>
      <c r="B170" s="8">
        <f t="shared" si="12"/>
        <v>1</v>
      </c>
      <c r="C170" s="8"/>
      <c r="D170" s="8"/>
      <c r="E170" s="8"/>
    </row>
    <row r="171" spans="1:5" x14ac:dyDescent="0.3">
      <c r="A171" s="8">
        <v>239</v>
      </c>
      <c r="B171" s="8">
        <f t="shared" si="12"/>
        <v>1</v>
      </c>
      <c r="C171" s="8"/>
      <c r="D171" s="8"/>
      <c r="E171" s="8"/>
    </row>
    <row r="172" spans="1:5" x14ac:dyDescent="0.3">
      <c r="A172" s="8">
        <v>240</v>
      </c>
      <c r="B172" s="8">
        <f t="shared" si="12"/>
        <v>1</v>
      </c>
      <c r="C172" s="8"/>
      <c r="D172" s="8"/>
      <c r="E172" s="8"/>
    </row>
    <row r="173" spans="1:5" x14ac:dyDescent="0.3">
      <c r="A173" s="8">
        <v>241</v>
      </c>
      <c r="B173" s="8">
        <f t="shared" si="12"/>
        <v>1</v>
      </c>
      <c r="C173" s="8"/>
      <c r="D173" s="8"/>
      <c r="E173" s="8"/>
    </row>
    <row r="174" spans="1:5" x14ac:dyDescent="0.3">
      <c r="A174" s="8">
        <v>242</v>
      </c>
      <c r="B174" s="8">
        <f t="shared" si="12"/>
        <v>1</v>
      </c>
      <c r="C174" s="8"/>
      <c r="D174" s="8"/>
      <c r="E174" s="8"/>
    </row>
    <row r="175" spans="1:5" x14ac:dyDescent="0.3">
      <c r="A175" s="8">
        <v>243</v>
      </c>
      <c r="B175" s="8">
        <f t="shared" si="12"/>
        <v>1</v>
      </c>
      <c r="C175" s="8"/>
      <c r="D175" s="8"/>
      <c r="E175" s="8"/>
    </row>
    <row r="176" spans="1:5" x14ac:dyDescent="0.3">
      <c r="A176" s="8">
        <v>244</v>
      </c>
      <c r="B176" s="8">
        <f t="shared" si="12"/>
        <v>1</v>
      </c>
      <c r="C176" s="8"/>
      <c r="D176" s="8"/>
      <c r="E176" s="8"/>
    </row>
    <row r="177" spans="1:5" x14ac:dyDescent="0.3">
      <c r="A177" s="8">
        <v>245</v>
      </c>
      <c r="B177" s="8">
        <f t="shared" si="12"/>
        <v>1</v>
      </c>
      <c r="C177" s="8"/>
      <c r="D177" s="8"/>
      <c r="E177" s="8"/>
    </row>
    <row r="178" spans="1:5" x14ac:dyDescent="0.3">
      <c r="A178" s="8">
        <v>246</v>
      </c>
      <c r="B178" s="8">
        <f t="shared" si="12"/>
        <v>1</v>
      </c>
      <c r="C178" s="8"/>
      <c r="D178" s="8"/>
      <c r="E178" s="8"/>
    </row>
    <row r="179" spans="1:5" x14ac:dyDescent="0.3">
      <c r="A179" s="8">
        <v>247</v>
      </c>
      <c r="B179" s="8">
        <f t="shared" si="12"/>
        <v>1</v>
      </c>
      <c r="C179" s="8"/>
      <c r="D179" s="8"/>
      <c r="E179" s="8"/>
    </row>
    <row r="180" spans="1:5" x14ac:dyDescent="0.3">
      <c r="A180" s="8">
        <v>248</v>
      </c>
      <c r="B180" s="8">
        <f t="shared" si="12"/>
        <v>1</v>
      </c>
      <c r="C180" s="8"/>
      <c r="D180" s="8"/>
      <c r="E180" s="8"/>
    </row>
    <row r="181" spans="1:5" x14ac:dyDescent="0.3">
      <c r="A181" s="8">
        <v>249</v>
      </c>
      <c r="B181" s="8">
        <f t="shared" si="12"/>
        <v>1</v>
      </c>
      <c r="C181" s="8"/>
      <c r="D181" s="8"/>
      <c r="E181" s="8"/>
    </row>
    <row r="182" spans="1:5" x14ac:dyDescent="0.3">
      <c r="A182" s="8">
        <v>250</v>
      </c>
      <c r="B182" s="8">
        <f t="shared" si="12"/>
        <v>1</v>
      </c>
      <c r="C182" s="8"/>
      <c r="D182" s="8"/>
      <c r="E182" s="8"/>
    </row>
    <row r="183" spans="1:5" x14ac:dyDescent="0.3">
      <c r="A183" s="8">
        <v>251</v>
      </c>
      <c r="B183" s="8">
        <f t="shared" si="12"/>
        <v>1</v>
      </c>
      <c r="C183" s="8"/>
      <c r="D183" s="8"/>
      <c r="E183" s="8"/>
    </row>
    <row r="184" spans="1:5" x14ac:dyDescent="0.3">
      <c r="A184" s="8">
        <v>252</v>
      </c>
      <c r="B184" s="8">
        <f t="shared" si="12"/>
        <v>1</v>
      </c>
      <c r="C184" s="8"/>
      <c r="D184" s="8"/>
      <c r="E184" s="8"/>
    </row>
    <row r="185" spans="1:5" x14ac:dyDescent="0.3">
      <c r="A185" s="8">
        <v>253</v>
      </c>
      <c r="B185" s="8">
        <f t="shared" si="12"/>
        <v>1</v>
      </c>
      <c r="C185" s="8"/>
      <c r="D185" s="8"/>
      <c r="E185" s="8"/>
    </row>
    <row r="186" spans="1:5" x14ac:dyDescent="0.3">
      <c r="A186" s="8">
        <v>254</v>
      </c>
      <c r="B186" s="8">
        <f t="shared" si="12"/>
        <v>1</v>
      </c>
      <c r="C186" s="8"/>
      <c r="D186" s="8"/>
      <c r="E186" s="8"/>
    </row>
    <row r="187" spans="1:5" x14ac:dyDescent="0.3">
      <c r="A187" s="8">
        <v>255</v>
      </c>
      <c r="B187" s="8">
        <f t="shared" si="12"/>
        <v>1</v>
      </c>
      <c r="C187" s="8"/>
      <c r="D187" s="8"/>
      <c r="E187" s="8"/>
    </row>
    <row r="188" spans="1:5" x14ac:dyDescent="0.3">
      <c r="A188" s="8">
        <v>256</v>
      </c>
      <c r="B188" s="8">
        <f t="shared" si="12"/>
        <v>1</v>
      </c>
      <c r="C188" s="8"/>
      <c r="D188" s="8"/>
      <c r="E188" s="8"/>
    </row>
    <row r="189" spans="1:5" x14ac:dyDescent="0.3">
      <c r="A189" s="8">
        <v>257</v>
      </c>
      <c r="B189" s="8">
        <f t="shared" si="12"/>
        <v>1</v>
      </c>
      <c r="C189" s="8"/>
      <c r="D189" s="8"/>
      <c r="E189" s="8"/>
    </row>
    <row r="190" spans="1:5" x14ac:dyDescent="0.3">
      <c r="A190" s="8">
        <v>258</v>
      </c>
      <c r="B190" s="8">
        <f t="shared" si="12"/>
        <v>1</v>
      </c>
      <c r="C190" s="8"/>
      <c r="D190" s="8"/>
      <c r="E190" s="8"/>
    </row>
    <row r="191" spans="1:5" x14ac:dyDescent="0.3">
      <c r="A191" s="8">
        <v>259</v>
      </c>
      <c r="B191" s="8">
        <f t="shared" si="12"/>
        <v>1</v>
      </c>
      <c r="C191" s="8"/>
      <c r="D191" s="8"/>
      <c r="E191" s="8"/>
    </row>
    <row r="192" spans="1:5" x14ac:dyDescent="0.3">
      <c r="A192" s="8">
        <v>260</v>
      </c>
      <c r="B192" s="8">
        <f t="shared" si="12"/>
        <v>1</v>
      </c>
      <c r="C192" s="8"/>
      <c r="D192" s="8"/>
      <c r="E192" s="8"/>
    </row>
    <row r="193" spans="1:5" x14ac:dyDescent="0.3">
      <c r="A193" s="8">
        <v>261</v>
      </c>
      <c r="B193" s="8">
        <f t="shared" si="12"/>
        <v>1</v>
      </c>
      <c r="C193" s="8"/>
      <c r="D193" s="8"/>
      <c r="E193" s="8"/>
    </row>
    <row r="194" spans="1:5" x14ac:dyDescent="0.3">
      <c r="A194" s="8">
        <v>262</v>
      </c>
      <c r="B194" s="8">
        <f t="shared" si="12"/>
        <v>1</v>
      </c>
      <c r="C194" s="8"/>
      <c r="D194" s="8"/>
      <c r="E194" s="8"/>
    </row>
    <row r="195" spans="1:5" x14ac:dyDescent="0.3">
      <c r="A195" s="8">
        <v>263</v>
      </c>
      <c r="B195" s="8">
        <f t="shared" si="12"/>
        <v>1</v>
      </c>
      <c r="C195" s="8"/>
      <c r="D195" s="8"/>
      <c r="E195" s="8"/>
    </row>
    <row r="196" spans="1:5" x14ac:dyDescent="0.3">
      <c r="A196" s="8">
        <v>264</v>
      </c>
      <c r="B196" s="8">
        <f t="shared" si="12"/>
        <v>1</v>
      </c>
      <c r="C196" s="8"/>
      <c r="D196" s="8"/>
      <c r="E196" s="8"/>
    </row>
    <row r="197" spans="1:5" x14ac:dyDescent="0.3">
      <c r="A197" s="8">
        <v>265</v>
      </c>
      <c r="B197" s="8">
        <f t="shared" ref="B197:B200" si="13">COUNTIF($A$1:$A$200,A197)</f>
        <v>1</v>
      </c>
      <c r="C197" s="8"/>
      <c r="D197" s="8"/>
      <c r="E197" s="8"/>
    </row>
    <row r="198" spans="1:5" x14ac:dyDescent="0.3">
      <c r="A198" s="8">
        <v>266</v>
      </c>
      <c r="B198" s="8">
        <f t="shared" si="13"/>
        <v>3</v>
      </c>
      <c r="C198" s="8"/>
      <c r="D198" s="8"/>
      <c r="E198" s="8"/>
    </row>
    <row r="199" spans="1:5" x14ac:dyDescent="0.3">
      <c r="A199" s="8">
        <v>266</v>
      </c>
      <c r="B199" s="8">
        <f t="shared" si="13"/>
        <v>3</v>
      </c>
      <c r="C199" s="8"/>
      <c r="D199" s="8"/>
      <c r="E199" s="8"/>
    </row>
    <row r="200" spans="1:5" x14ac:dyDescent="0.3">
      <c r="A200" s="8">
        <v>266</v>
      </c>
      <c r="B200" s="8">
        <f t="shared" si="13"/>
        <v>3</v>
      </c>
      <c r="C200" s="8"/>
      <c r="D200" s="8"/>
      <c r="E200" s="8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2022-11-18T16:06:36Z</dcterms:created>
  <dcterms:modified xsi:type="dcterms:W3CDTF">2022-11-19T17:24:52Z</dcterms:modified>
</cp:coreProperties>
</file>